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Y:\- = PROBÍHAJÍCÍ IA = -\K - 2NP + SHOWROOM S VÝTAHEM\EZAK\Projektová dokumentace\"/>
    </mc:Choice>
  </mc:AlternateContent>
  <xr:revisionPtr revIDLastSave="0" documentId="8_{FAD4E02D-5A5C-43ED-9F91-5EC84304283D}" xr6:coauthVersionLast="36" xr6:coauthVersionMax="36" xr10:uidLastSave="{00000000-0000-0000-0000-000000000000}"/>
  <bookViews>
    <workbookView xWindow="0" yWindow="0" windowWidth="28800" windowHeight="12375" tabRatio="854" xr2:uid="{00000000-000D-0000-FFFF-FFFF00000000}"/>
  </bookViews>
  <sheets>
    <sheet name="krycí list" sheetId="10" r:id="rId1"/>
    <sheet name="rekapitulace" sheetId="9" r:id="rId2"/>
    <sheet name="stavební úpravy 2.NP" sheetId="13" r:id="rId3"/>
    <sheet name="elektroinstalace" sheetId="12" r:id="rId4"/>
    <sheet name="slaboproud" sheetId="1" r:id="rId5"/>
    <sheet name="vzduchotechnika" sheetId="2" r:id="rId6"/>
    <sheet name="vytápění" sheetId="5" r:id="rId7"/>
    <sheet name="zdravotechnika" sheetId="14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9" i="2" l="1"/>
  <c r="K79" i="2"/>
  <c r="K78" i="2"/>
  <c r="G36" i="1" l="1"/>
  <c r="G35" i="1"/>
  <c r="G34" i="1" l="1"/>
  <c r="H14" i="13" l="1"/>
  <c r="H18" i="13"/>
  <c r="H20" i="13"/>
  <c r="H23" i="13"/>
  <c r="H24" i="13"/>
  <c r="H36" i="13"/>
  <c r="H41" i="13"/>
  <c r="H43" i="13"/>
  <c r="H45" i="13"/>
  <c r="H48" i="13"/>
  <c r="H47" i="13"/>
  <c r="H54" i="13"/>
  <c r="H53" i="13"/>
  <c r="H52" i="13"/>
  <c r="H51" i="13"/>
  <c r="H50" i="13"/>
  <c r="H57" i="13"/>
  <c r="H56" i="13"/>
  <c r="H60" i="13"/>
  <c r="H59" i="13"/>
  <c r="H63" i="13"/>
  <c r="H62" i="13"/>
  <c r="H65" i="13"/>
  <c r="H68" i="13"/>
  <c r="H67" i="13"/>
  <c r="H74" i="13"/>
  <c r="H73" i="13"/>
  <c r="H72" i="13"/>
  <c r="H71" i="13"/>
  <c r="H70" i="13"/>
  <c r="H83" i="13"/>
  <c r="H82" i="13"/>
  <c r="H81" i="13"/>
  <c r="H80" i="13"/>
  <c r="H85" i="13"/>
  <c r="H87" i="13"/>
  <c r="H89" i="13"/>
  <c r="H93" i="13"/>
  <c r="H92" i="13"/>
  <c r="H91" i="13"/>
  <c r="H95" i="13"/>
  <c r="H100" i="13"/>
  <c r="H99" i="13"/>
  <c r="H98" i="13"/>
  <c r="H97" i="13"/>
  <c r="H104" i="13"/>
  <c r="H103" i="13"/>
  <c r="H102" i="13"/>
  <c r="H107" i="13"/>
  <c r="H106" i="13"/>
  <c r="H113" i="13"/>
  <c r="H112" i="13"/>
  <c r="H111" i="13"/>
  <c r="H110" i="13"/>
  <c r="H109" i="13"/>
  <c r="H124" i="13"/>
  <c r="H127" i="13"/>
  <c r="H126" i="13"/>
  <c r="H129" i="13"/>
  <c r="H132" i="13"/>
  <c r="H134" i="13"/>
  <c r="H138" i="13"/>
  <c r="H137" i="13"/>
  <c r="H136" i="13"/>
  <c r="H145" i="13"/>
  <c r="H144" i="13"/>
  <c r="H143" i="13"/>
  <c r="H142" i="13"/>
  <c r="H141" i="13"/>
  <c r="H140" i="13"/>
  <c r="H152" i="13"/>
  <c r="H151" i="13"/>
  <c r="H150" i="13"/>
  <c r="H149" i="13"/>
  <c r="H148" i="13"/>
  <c r="H147" i="13"/>
  <c r="H156" i="13"/>
  <c r="H155" i="13"/>
  <c r="H154" i="13"/>
  <c r="H159" i="13"/>
  <c r="H161" i="13"/>
  <c r="H164" i="13"/>
  <c r="H163" i="13"/>
  <c r="H166" i="13"/>
  <c r="H168" i="13"/>
  <c r="H175" i="13"/>
  <c r="H174" i="13"/>
  <c r="H173" i="13"/>
  <c r="H172" i="13"/>
  <c r="H177" i="13"/>
  <c r="H185" i="13"/>
  <c r="H187" i="13"/>
  <c r="H192" i="13"/>
  <c r="H197" i="13"/>
  <c r="H201" i="13"/>
  <c r="H200" i="13"/>
  <c r="H199" i="13"/>
  <c r="H204" i="13"/>
  <c r="H203" i="13"/>
  <c r="H207" i="13"/>
  <c r="H206" i="13"/>
  <c r="H209" i="13"/>
  <c r="H211" i="13"/>
  <c r="H213" i="13"/>
  <c r="H215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37" i="13"/>
  <c r="H236" i="13"/>
  <c r="H248" i="13"/>
  <c r="H247" i="13"/>
  <c r="H246" i="13"/>
  <c r="H245" i="13"/>
  <c r="H244" i="13"/>
  <c r="H243" i="13"/>
  <c r="H242" i="13"/>
  <c r="H241" i="13"/>
  <c r="H250" i="13"/>
  <c r="H253" i="13"/>
  <c r="H252" i="13"/>
  <c r="H256" i="13"/>
  <c r="H255" i="13"/>
  <c r="H267" i="13"/>
  <c r="H266" i="13"/>
  <c r="H265" i="13"/>
  <c r="H264" i="13"/>
  <c r="H263" i="13"/>
  <c r="H262" i="13"/>
  <c r="H269" i="13"/>
  <c r="H277" i="13"/>
  <c r="H276" i="13"/>
  <c r="H275" i="13"/>
  <c r="H274" i="13"/>
  <c r="H273" i="13"/>
  <c r="H272" i="13"/>
  <c r="H271" i="13"/>
  <c r="H270" i="13"/>
  <c r="H281" i="13"/>
  <c r="H280" i="13"/>
  <c r="H279" i="13"/>
  <c r="H285" i="13"/>
  <c r="H284" i="13"/>
  <c r="H283" i="13"/>
  <c r="H287" i="13"/>
  <c r="H291" i="13"/>
  <c r="H297" i="13"/>
  <c r="H299" i="13"/>
  <c r="H301" i="13"/>
  <c r="H303" i="13"/>
  <c r="H310" i="13"/>
  <c r="H309" i="13"/>
  <c r="H308" i="13"/>
  <c r="H313" i="13"/>
  <c r="H312" i="13"/>
  <c r="H316" i="13"/>
  <c r="H315" i="13"/>
  <c r="H318" i="13"/>
  <c r="H320" i="13"/>
  <c r="H331" i="13"/>
  <c r="H330" i="13"/>
  <c r="H329" i="13"/>
  <c r="H328" i="13"/>
  <c r="H327" i="13"/>
  <c r="H326" i="13"/>
  <c r="H333" i="13"/>
  <c r="H343" i="13"/>
  <c r="H346" i="13"/>
  <c r="H357" i="13"/>
  <c r="H364" i="13"/>
  <c r="H363" i="13"/>
  <c r="H362" i="13"/>
  <c r="H361" i="13"/>
  <c r="H360" i="13"/>
  <c r="H359" i="13"/>
  <c r="H366" i="13"/>
  <c r="H368" i="13"/>
  <c r="H379" i="13"/>
  <c r="H378" i="13"/>
  <c r="H377" i="13"/>
  <c r="H376" i="13"/>
  <c r="H375" i="13"/>
  <c r="H374" i="13"/>
  <c r="H373" i="13"/>
  <c r="H372" i="13"/>
  <c r="H371" i="13"/>
  <c r="H370" i="13"/>
  <c r="H385" i="13"/>
  <c r="H384" i="13"/>
  <c r="H383" i="13"/>
  <c r="H382" i="13"/>
  <c r="H387" i="13"/>
  <c r="H390" i="13"/>
  <c r="H389" i="13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32" i="1"/>
  <c r="G31" i="1"/>
  <c r="G30" i="1"/>
  <c r="G29" i="1"/>
  <c r="G33" i="1"/>
  <c r="H15" i="14"/>
  <c r="H26" i="14"/>
  <c r="H25" i="14"/>
  <c r="H24" i="14"/>
  <c r="H23" i="14"/>
  <c r="H22" i="14"/>
  <c r="H21" i="14"/>
  <c r="H20" i="14"/>
  <c r="H19" i="14"/>
  <c r="H18" i="14"/>
  <c r="H17" i="14"/>
  <c r="H28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53" i="14"/>
  <c r="H52" i="14"/>
  <c r="H51" i="14"/>
  <c r="H50" i="14"/>
  <c r="H49" i="14"/>
  <c r="H48" i="14"/>
  <c r="H47" i="14"/>
  <c r="H46" i="14"/>
  <c r="H45" i="14"/>
  <c r="H58" i="14"/>
  <c r="H57" i="14"/>
  <c r="H56" i="14"/>
  <c r="H5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78" i="14"/>
  <c r="H77" i="14"/>
  <c r="H76" i="14"/>
  <c r="H79" i="14"/>
  <c r="H15" i="5"/>
  <c r="H17" i="5"/>
  <c r="H22" i="5"/>
  <c r="H21" i="5"/>
  <c r="H20" i="5"/>
  <c r="H19" i="5"/>
  <c r="H27" i="5"/>
  <c r="H26" i="5"/>
  <c r="H25" i="5"/>
  <c r="H24" i="5"/>
  <c r="H29" i="5"/>
  <c r="H35" i="5"/>
  <c r="H34" i="5"/>
  <c r="H33" i="5"/>
  <c r="H32" i="5"/>
  <c r="H31" i="5"/>
  <c r="H37" i="5"/>
  <c r="H38" i="5"/>
  <c r="G38" i="1" l="1"/>
  <c r="H39" i="5"/>
  <c r="H80" i="14"/>
  <c r="C7" i="9" s="1"/>
  <c r="H391" i="13"/>
  <c r="C3" i="9" s="1"/>
  <c r="C4" i="9" l="1"/>
  <c r="I265" i="12" l="1"/>
  <c r="I262" i="12"/>
  <c r="I261" i="12"/>
  <c r="I260" i="12"/>
  <c r="I256" i="12"/>
  <c r="I255" i="12"/>
  <c r="I251" i="12"/>
  <c r="I250" i="12"/>
  <c r="I249" i="12"/>
  <c r="I245" i="12"/>
  <c r="I244" i="12"/>
  <c r="I243" i="12"/>
  <c r="I242" i="12"/>
  <c r="I241" i="12"/>
  <c r="I240" i="12"/>
  <c r="I235" i="12"/>
  <c r="I234" i="12"/>
  <c r="I231" i="12"/>
  <c r="I228" i="12"/>
  <c r="I218" i="12"/>
  <c r="I217" i="12"/>
  <c r="I216" i="12"/>
  <c r="I215" i="12"/>
  <c r="I214" i="12"/>
  <c r="I213" i="12"/>
  <c r="I212" i="12"/>
  <c r="I211" i="12"/>
  <c r="I210" i="12"/>
  <c r="I209" i="12"/>
  <c r="I208" i="12"/>
  <c r="I207" i="12"/>
  <c r="I206" i="12"/>
  <c r="I205" i="12"/>
  <c r="I204" i="12"/>
  <c r="I203" i="12"/>
  <c r="I202" i="12"/>
  <c r="I201" i="12"/>
  <c r="I200" i="12"/>
  <c r="I199" i="12"/>
  <c r="I198" i="12"/>
  <c r="I197" i="12"/>
  <c r="I196" i="12"/>
  <c r="I195" i="12"/>
  <c r="I194" i="12"/>
  <c r="I193" i="12"/>
  <c r="I192" i="12"/>
  <c r="I191" i="12"/>
  <c r="I190" i="12"/>
  <c r="I189" i="12"/>
  <c r="I188" i="12"/>
  <c r="I187" i="12"/>
  <c r="I186" i="12"/>
  <c r="I185" i="12"/>
  <c r="I184" i="12"/>
  <c r="I183" i="12"/>
  <c r="I182" i="12"/>
  <c r="I181" i="12"/>
  <c r="I180" i="12"/>
  <c r="I179" i="12"/>
  <c r="I178" i="12"/>
  <c r="I177" i="12"/>
  <c r="I170" i="12"/>
  <c r="I169" i="12"/>
  <c r="I168" i="12"/>
  <c r="I167" i="12"/>
  <c r="I166" i="12"/>
  <c r="I165" i="12"/>
  <c r="I160" i="12"/>
  <c r="I159" i="12"/>
  <c r="I158" i="12"/>
  <c r="I157" i="12"/>
  <c r="I156" i="12"/>
  <c r="I155" i="12"/>
  <c r="I154" i="12"/>
  <c r="I153" i="12"/>
  <c r="I152" i="12"/>
  <c r="I151" i="12"/>
  <c r="I150" i="12"/>
  <c r="I149" i="12"/>
  <c r="I148" i="12"/>
  <c r="I147" i="12"/>
  <c r="I138" i="12"/>
  <c r="I137" i="12"/>
  <c r="I134" i="12"/>
  <c r="I131" i="12"/>
  <c r="I121" i="12"/>
  <c r="I120" i="12"/>
  <c r="I119" i="12"/>
  <c r="I118" i="12"/>
  <c r="I117" i="12"/>
  <c r="I116" i="12"/>
  <c r="I115" i="12"/>
  <c r="I114" i="12"/>
  <c r="I113" i="12"/>
  <c r="I112" i="12"/>
  <c r="I111" i="12"/>
  <c r="I110" i="12"/>
  <c r="I109" i="12"/>
  <c r="I108" i="12"/>
  <c r="I107" i="12"/>
  <c r="I106" i="12"/>
  <c r="I105" i="12"/>
  <c r="I104" i="12"/>
  <c r="I103" i="12"/>
  <c r="I102" i="12"/>
  <c r="I101" i="12"/>
  <c r="I100" i="12"/>
  <c r="I99" i="12"/>
  <c r="I98" i="12"/>
  <c r="I97" i="12"/>
  <c r="I92" i="12"/>
  <c r="I86" i="12"/>
  <c r="I85" i="12"/>
  <c r="I80" i="12"/>
  <c r="I79" i="12"/>
  <c r="I78" i="12"/>
  <c r="I77" i="12"/>
  <c r="I76" i="12"/>
  <c r="I75" i="12"/>
  <c r="I74" i="12"/>
  <c r="I73" i="12"/>
  <c r="I72" i="12"/>
  <c r="I71" i="12"/>
  <c r="I70" i="12"/>
  <c r="I69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H16" i="12"/>
  <c r="I123" i="12" l="1"/>
  <c r="I221" i="12"/>
  <c r="I263" i="12"/>
  <c r="I171" i="12"/>
  <c r="I237" i="12"/>
  <c r="I247" i="12"/>
  <c r="I257" i="12"/>
  <c r="I87" i="12"/>
  <c r="I64" i="12"/>
  <c r="I81" i="12"/>
  <c r="I140" i="12"/>
  <c r="I162" i="12"/>
  <c r="I252" i="12"/>
  <c r="C6" i="9"/>
  <c r="H28" i="12" l="1"/>
  <c r="I94" i="12"/>
  <c r="H30" i="12" s="1"/>
  <c r="I268" i="12"/>
  <c r="J85" i="2"/>
  <c r="J84" i="2"/>
  <c r="J78" i="2"/>
  <c r="K77" i="2"/>
  <c r="J77" i="2"/>
  <c r="K76" i="2"/>
  <c r="K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4" i="2"/>
  <c r="J64" i="2"/>
  <c r="K63" i="2"/>
  <c r="J63" i="2"/>
  <c r="K62" i="2"/>
  <c r="J62" i="2"/>
  <c r="K61" i="2"/>
  <c r="J61" i="2"/>
  <c r="K60" i="2"/>
  <c r="J60" i="2"/>
  <c r="K56" i="2"/>
  <c r="J56" i="2"/>
  <c r="K55" i="2"/>
  <c r="J55" i="2"/>
  <c r="K54" i="2"/>
  <c r="J54" i="2"/>
  <c r="K53" i="2"/>
  <c r="J53" i="2"/>
  <c r="K52" i="2"/>
  <c r="J52" i="2"/>
  <c r="K48" i="2"/>
  <c r="J48" i="2"/>
  <c r="K47" i="2"/>
  <c r="J47" i="2"/>
  <c r="K46" i="2"/>
  <c r="J46" i="2"/>
  <c r="K45" i="2"/>
  <c r="J45" i="2"/>
  <c r="K42" i="2"/>
  <c r="J42" i="2"/>
  <c r="K41" i="2"/>
  <c r="J41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K88" i="2" s="1"/>
  <c r="J11" i="2"/>
  <c r="J88" i="2" l="1"/>
  <c r="J90" i="2" s="1"/>
  <c r="C5" i="9" s="1"/>
  <c r="I173" i="12"/>
  <c r="H8" i="12"/>
  <c r="H14" i="12" s="1"/>
  <c r="H18" i="12" s="1"/>
  <c r="C8" i="9" s="1"/>
  <c r="H33" i="12"/>
  <c r="H12" i="12" l="1"/>
  <c r="C10" i="9"/>
  <c r="E22" i="10" s="1"/>
  <c r="E28" i="10" s="1"/>
  <c r="R22" i="10" s="1"/>
  <c r="R29" i="10" s="1"/>
  <c r="R30" i="10" s="1"/>
  <c r="P33" i="10" s="1"/>
  <c r="R33" i="10" s="1"/>
  <c r="R34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A1" authorId="0" shapeId="0" xr:uid="{00000000-0006-0000-05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-:
</t>
        </r>
      </text>
    </comment>
  </commentList>
</comments>
</file>

<file path=xl/sharedStrings.xml><?xml version="1.0" encoding="utf-8"?>
<sst xmlns="http://schemas.openxmlformats.org/spreadsheetml/2006/main" count="2139" uniqueCount="1166">
  <si>
    <t>m</t>
  </si>
  <si>
    <t>KELine 19" rozvodný panel 8x250V IEC320 C13, 1U,</t>
  </si>
  <si>
    <t>Elektroinstalační materiál, PVC lišty, trubky, krabice</t>
  </si>
  <si>
    <t>19' vyvazovací panel 1U plastový RAL9005</t>
  </si>
  <si>
    <t>Služby - konfigurace</t>
  </si>
  <si>
    <t>Montáž kabelových tras</t>
  </si>
  <si>
    <t>Pokládla, zatažení kabelů</t>
  </si>
  <si>
    <t>Měření, popis, protokoly</t>
  </si>
  <si>
    <t>P01</t>
  </si>
  <si>
    <t>SUB_SMP</t>
  </si>
  <si>
    <t>MATERIAL</t>
  </si>
  <si>
    <t>cd</t>
  </si>
  <si>
    <t>ks</t>
  </si>
  <si>
    <t>sub</t>
  </si>
  <si>
    <t>Montážní práce</t>
  </si>
  <si>
    <t>Strukturovaná kabeláž</t>
  </si>
  <si>
    <t>Přístupový systém</t>
  </si>
  <si>
    <t>13,56 MHz (Mifare, DESFire, Mifare UltralIght</t>
  </si>
  <si>
    <t>Sběrnice 485 pro čtečky</t>
  </si>
  <si>
    <t>Licence SW</t>
  </si>
  <si>
    <t>Konfigurace, zprovoznění</t>
  </si>
  <si>
    <t>Č. položky</t>
  </si>
  <si>
    <t>Popis</t>
  </si>
  <si>
    <t>Množství</t>
  </si>
  <si>
    <t>Jedn.</t>
  </si>
  <si>
    <t>Jedn. cena</t>
  </si>
  <si>
    <t>Částka</t>
  </si>
  <si>
    <t>cena celkem bez DPH</t>
  </si>
  <si>
    <t>,- kč</t>
  </si>
  <si>
    <t>pol</t>
  </si>
  <si>
    <t>popis</t>
  </si>
  <si>
    <t>cena</t>
  </si>
  <si>
    <t>stavební úpravy pav. "K"</t>
  </si>
  <si>
    <t>slaboproud</t>
  </si>
  <si>
    <t>vzduchotechnika</t>
  </si>
  <si>
    <t>vytápění</t>
  </si>
  <si>
    <t>kč</t>
  </si>
  <si>
    <t>celkem</t>
  </si>
  <si>
    <t>Pol.č</t>
  </si>
  <si>
    <t>Název</t>
  </si>
  <si>
    <t>Parametry</t>
  </si>
  <si>
    <t>Jednotka</t>
  </si>
  <si>
    <t>Množství dle       Quantity to</t>
  </si>
  <si>
    <t>Jednotková cena      Unit price</t>
  </si>
  <si>
    <t>Cena                      Price</t>
  </si>
  <si>
    <t>Poznámky</t>
  </si>
  <si>
    <t>Item no.</t>
  </si>
  <si>
    <t>Title</t>
  </si>
  <si>
    <t>Parameters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</si>
  <si>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</si>
  <si>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</si>
  <si>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</si>
  <si>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</si>
  <si>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</si>
  <si>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</si>
  <si>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VZDUCHOTECHNIKA</t>
  </si>
  <si>
    <t>Rozpočet není zpracován v žadné cenové soustavě</t>
  </si>
  <si>
    <t>V rozpočtu jsou použity R položky</t>
  </si>
  <si>
    <t>U jednotlivých položek jsou částky za dodávku a zvlášť za montáž</t>
  </si>
  <si>
    <t>Zařízení č.1: Nucené větrání místností K203, K205</t>
  </si>
  <si>
    <t>Kompaktní rekuperační jednotka, včetně uzavíracích klapek</t>
  </si>
  <si>
    <t>Qv= +1350/ -1400 m3/h, dp=250Pa, Pel = 9,5kW/400V</t>
  </si>
  <si>
    <t>Ohebný tlumič hluku (1m)</t>
  </si>
  <si>
    <t>Ø315 mm</t>
  </si>
  <si>
    <t>Protidešťová zaluzie pevná, pozink., se sítem a rámem</t>
  </si>
  <si>
    <t>400x400 mm</t>
  </si>
  <si>
    <t>Klapka těsná se servopohonem</t>
  </si>
  <si>
    <t>230V, 5Nm</t>
  </si>
  <si>
    <t>Vyústka jednořadá s upevňovacím rámečkem, regulace R1, upínání pružinami, hliník s ELOX</t>
  </si>
  <si>
    <t>400x200 mm</t>
  </si>
  <si>
    <t>Vyústka jdvouřadá s upevňovacím rámečkem, regulace R1, upínání pružinami, hliník s ELOX</t>
  </si>
  <si>
    <t>1200x150 mm</t>
  </si>
  <si>
    <t xml:space="preserve">Buňkový tlumič hluku </t>
  </si>
  <si>
    <t>500x200x1000 mm</t>
  </si>
  <si>
    <t>Výřivý anemostat pro přívod vzduchu se čtvercovou čelní deskou 600x600, maximální stavební výška 250mm, atypické provedení</t>
  </si>
  <si>
    <t>velikost 600x24, dp = 18 Pa</t>
  </si>
  <si>
    <t>Výřivý anemostat pro odvod vzduchu se čtvercovou čelní deskou 600x600, maximální stavební výška 250mm, atypické provedení</t>
  </si>
  <si>
    <t>Uzavírací klapka se servopohonem</t>
  </si>
  <si>
    <t>Tepelně a zvukově izolovaná hadice</t>
  </si>
  <si>
    <t>do  Ø200 mm</t>
  </si>
  <si>
    <t>Kruhové potrubí SPIRO z pozinkovaného plechu 50% tvarovek</t>
  </si>
  <si>
    <t>do  Ø315 mm</t>
  </si>
  <si>
    <t>Čtyřhranné vzduchotechnické potrubí skupiny I z pozinkovaného plechu  včetně 15% tvarovek</t>
  </si>
  <si>
    <t>do obvodu 1500 mm</t>
  </si>
  <si>
    <t>Zařízení č.2: Nucené větrání m.č. K206,K208,K209</t>
  </si>
  <si>
    <t>Výřivý anemostat pro přívod vzduchu se čtvercovou čelní deskou 600x600, RAL 9010</t>
  </si>
  <si>
    <t>Výřivý anemostat pro odvod vzduchu se čtvercovou čelní deskou 600x600, RAL 9010</t>
  </si>
  <si>
    <t>Kruhové potrubí SPIRO z pozinkovaného plechu 5% tvarovek</t>
  </si>
  <si>
    <t>Čtyřhranné vzduchotechnické potrubí skupiny I z pozinkovaného plechu  včetně 20% tvarovek</t>
  </si>
  <si>
    <t>do obvodu 1600 mm</t>
  </si>
  <si>
    <t>Zařízení č.3: Větrání Lakovny, m.č.: K204</t>
  </si>
  <si>
    <t>500x500 mm</t>
  </si>
  <si>
    <t>Zařízení č.4: Větrání Místnost č. K205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</si>
  <si>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41 dB(A).</t>
  </si>
  <si>
    <t>Qv= 1050m3/h, dp= 150 Pa, Pel = 138 W, 230V, 0,616 A</t>
  </si>
  <si>
    <t>525x125</t>
  </si>
  <si>
    <t>Kruhové potrubí SPIRO z pozinkovaného plechu 10% tvarovek</t>
  </si>
  <si>
    <t>Stávající VZT potrubí</t>
  </si>
  <si>
    <t>Zařízení č.5: Větrání m.č. K202</t>
  </si>
  <si>
    <t xml:space="preserve">Radiální ventilátor do kruhového potrubí, včetně 2k rychloupínacích spon </t>
  </si>
  <si>
    <t xml:space="preserve">Qv= 400 m3/h, dp= 250 Pa, Pel = 102 W, 230V, </t>
  </si>
  <si>
    <t>Tlumič hluku kruhový s 50mm hlukovou izolací</t>
  </si>
  <si>
    <t>Ø200/900</t>
  </si>
  <si>
    <t>325x125 mm</t>
  </si>
  <si>
    <t>200x200 mm</t>
  </si>
  <si>
    <t>Čtyřhranné vzduchotechnické potrubí skupiny I z pozinkovaného plechu  včetně 30% tvarovek</t>
  </si>
  <si>
    <t>do obvodu 1200 mm</t>
  </si>
  <si>
    <t>Zařízení č.6: Větrání  m.č. K210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</si>
  <si>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47 dB(A).</t>
  </si>
  <si>
    <t>Qv= 2160m3/h, dp= 300 Pa, Pel = 469 W, 230V, 0,616 A</t>
  </si>
  <si>
    <t>Zpětná klapka</t>
  </si>
  <si>
    <t>do Ø315 mm</t>
  </si>
  <si>
    <t>Čtyřhranné vzduchotechnické potrubí skupiny I z pozinkovaného plechu  včetně 50% tvarovek</t>
  </si>
  <si>
    <t>do obvodu 1800 mm</t>
  </si>
  <si>
    <t>Zařízení č.7: Klimatizace</t>
  </si>
  <si>
    <t>Venkovní klimatizační jednotka</t>
  </si>
  <si>
    <t>Qch = 50,4 kW, Qt = 50,4 kW,  Pel = 10,91 kW/ 400 V, hmotnost 302 Kg, akustický tlak (1m)=61/62 dBA</t>
  </si>
  <si>
    <t>Vnitřní kazetová jednotka,včetně čelního panelu a standartního kabelového ovladače s češtinou ,</t>
  </si>
  <si>
    <t>Qch = 2,2kW, Qt = 2,5 kW, Ak. Tlak 29/27/26 dB v 1,5m, Pel = 13W</t>
  </si>
  <si>
    <t>Qch = 3,6 kW, Qt = 4 kW, Ak. Tlak 32/30/27 dB v 1,5m, Pel= 17W</t>
  </si>
  <si>
    <t>Qch = 4,5 kW, Qt = 5 kW, Ak. Tlak 36/34/32 dB v 1,5m, Pel= 24W</t>
  </si>
  <si>
    <t>Qch = 5,6 kW, Qt = 6,3 kW, Ak. Tlak 37/35/34 dB v 1,5m, Pel= 25W</t>
  </si>
  <si>
    <t>Cu potrubí včetně tepelné izolace, komunikačního kabelu, náplně chladiva( R410A) a montážního materiálu</t>
  </si>
  <si>
    <t xml:space="preserve">Cu rozbočky </t>
  </si>
  <si>
    <t>Demontáž klimatizačních jednotek ze štítové stěny</t>
  </si>
  <si>
    <t>Zpětná montáž klimatizačních jednotek, umístěných na střeše budovy</t>
  </si>
  <si>
    <t>Prodloužení Cu potrubí včetně tepelné izolace, komunikačního kabelu, náplně chladiva a montážního materiálu</t>
  </si>
  <si>
    <t>Tepelná a protihluková izolace VZT potrubí tl. 40mm s AL polepem</t>
  </si>
  <si>
    <t>m2</t>
  </si>
  <si>
    <t>Montážní materiál</t>
  </si>
  <si>
    <t>Spojovací a těsnící materiál</t>
  </si>
  <si>
    <t>kg</t>
  </si>
  <si>
    <t>Materiál na závěsy</t>
  </si>
  <si>
    <t>SOUČET</t>
  </si>
  <si>
    <t>VZT CELKEM - DODÁVKA + MONTÁŽ</t>
  </si>
  <si>
    <t>Stavba:   Stavební úperavy pavilonu K s přístavbou showroom</t>
  </si>
  <si>
    <t>Objednatel:   VŠB - TU Ostrava</t>
  </si>
  <si>
    <t>Zhotovitel:   dle výběrového řízení</t>
  </si>
  <si>
    <t>Zpracoval:   Ing. Jiří Fidler</t>
  </si>
  <si>
    <t>Místo:   Ostrava - Poruba</t>
  </si>
  <si>
    <t>Datum:   27.11.2018</t>
  </si>
  <si>
    <t>Č.</t>
  </si>
  <si>
    <t>KCN</t>
  </si>
  <si>
    <t>Kód položky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</si>
  <si>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</si>
  <si>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</si>
  <si>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</si>
  <si>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</si>
  <si>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</si>
  <si>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</si>
  <si>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</si>
  <si>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</si>
  <si>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</si>
  <si>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</si>
  <si>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</si>
  <si>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</si>
  <si>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</si>
  <si>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>m3</t>
  </si>
  <si>
    <t xml:space="preserve">Součet   </t>
  </si>
  <si>
    <t>t</t>
  </si>
  <si>
    <t>011</t>
  </si>
  <si>
    <t xml:space="preserve">Svislé a kompletní konstrukce   </t>
  </si>
  <si>
    <t xml:space="preserve">Úpravy povrchů, podlahy a osazování výplní   </t>
  </si>
  <si>
    <t>634911114</t>
  </si>
  <si>
    <t xml:space="preserve">Řezání dilatačních spár š 5 mm hl do 80 mm v čerstvé betonové mazanině   </t>
  </si>
  <si>
    <t>kus</t>
  </si>
  <si>
    <t>9</t>
  </si>
  <si>
    <t xml:space="preserve">Ostatní konstrukce a práce, bourání   </t>
  </si>
  <si>
    <t>003</t>
  </si>
  <si>
    <t>941311111</t>
  </si>
  <si>
    <t xml:space="preserve">Montáž lešení řadového modulového lehkého zatížení do 200 kg/m2 š do 0,9 m v do 10 m   </t>
  </si>
  <si>
    <t>941311211</t>
  </si>
  <si>
    <t xml:space="preserve">Příplatek k lešení řadovému modulovému lehkému š 0,9 m v do 25 m za první a ZKD den použití   </t>
  </si>
  <si>
    <t>997</t>
  </si>
  <si>
    <t xml:space="preserve">Přesun sutě   </t>
  </si>
  <si>
    <t>998</t>
  </si>
  <si>
    <t xml:space="preserve">Přesun hmot   </t>
  </si>
  <si>
    <t>PSV</t>
  </si>
  <si>
    <t xml:space="preserve">Práce a dodávky PSV   </t>
  </si>
  <si>
    <t>711</t>
  </si>
  <si>
    <t xml:space="preserve">Izolace proti vodě, vlhkosti a plynům   </t>
  </si>
  <si>
    <t>711111001</t>
  </si>
  <si>
    <t xml:space="preserve">Provedení izolace proti zemní vlhkosti vodorovné za studena nátěrem penetračním   </t>
  </si>
  <si>
    <t>111</t>
  </si>
  <si>
    <t>111631500</t>
  </si>
  <si>
    <t xml:space="preserve">lak asfaltový ALP/9 (MJ t) bal 9 kg   </t>
  </si>
  <si>
    <t>711141559</t>
  </si>
  <si>
    <t xml:space="preserve">Provedení izolace proti zemní vlhkosti pásy přitavením vodorovné NAIP   </t>
  </si>
  <si>
    <t>628</t>
  </si>
  <si>
    <t>628321340</t>
  </si>
  <si>
    <t xml:space="preserve">pás těžký asfaltovaný BITAGIT 40 MINERÁL (V60S40)   </t>
  </si>
  <si>
    <t>721</t>
  </si>
  <si>
    <t xml:space="preserve">Zdravotechnika - vnitřní kanalizace   </t>
  </si>
  <si>
    <t>733</t>
  </si>
  <si>
    <t xml:space="preserve">Ústřední vytápění - rozvodné potrubí   </t>
  </si>
  <si>
    <t>731</t>
  </si>
  <si>
    <t>998733101</t>
  </si>
  <si>
    <t xml:space="preserve">Přesun hmot tonážní pro rozvody potrubí v objektech v do 6 m   </t>
  </si>
  <si>
    <t>734</t>
  </si>
  <si>
    <t xml:space="preserve">Ústřední vytápění - armatury   </t>
  </si>
  <si>
    <t>734220101</t>
  </si>
  <si>
    <t xml:space="preserve">Ventil závitový regulační přímý G 3/4 PN 20 do 100°C vyvažovací   </t>
  </si>
  <si>
    <t>735</t>
  </si>
  <si>
    <t xml:space="preserve">Ústřední vytápění - otopná tělesa   </t>
  </si>
  <si>
    <t>soubor</t>
  </si>
  <si>
    <t>soub</t>
  </si>
  <si>
    <t>764</t>
  </si>
  <si>
    <t xml:space="preserve">Konstrukce klempířské   </t>
  </si>
  <si>
    <t>767</t>
  </si>
  <si>
    <t xml:space="preserve">Konstrukce zámečnické   </t>
  </si>
  <si>
    <t>767426201</t>
  </si>
  <si>
    <t xml:space="preserve">Montáž  kovových slunolamů horizontálních   </t>
  </si>
  <si>
    <t>777</t>
  </si>
  <si>
    <t xml:space="preserve">Podlahy lité   </t>
  </si>
  <si>
    <t>777121105</t>
  </si>
  <si>
    <t xml:space="preserve">Vyrovnání podkladu podlah epoxidovou stěrkou plněnou pískem plochy přes 1,0 m2 tl do 3 mm   </t>
  </si>
  <si>
    <t>VRN1</t>
  </si>
  <si>
    <t xml:space="preserve">Průzkumné, geodetické a projektové práce   </t>
  </si>
  <si>
    <t>000</t>
  </si>
  <si>
    <t xml:space="preserve">Celkem   </t>
  </si>
  <si>
    <t>zdravotechnika</t>
  </si>
  <si>
    <t>elektroinstalace</t>
  </si>
  <si>
    <t>ROZPOČET S VÝKAZEM VÝMĚR</t>
  </si>
  <si>
    <t>Objekt:   zdravotechnika</t>
  </si>
  <si>
    <t>Datum:   30.11.2018</t>
  </si>
  <si>
    <t>721171803</t>
  </si>
  <si>
    <t xml:space="preserve">Demontáž potrubí z PVC do D 75   </t>
  </si>
  <si>
    <t xml:space="preserve">6*3   </t>
  </si>
  <si>
    <t>721174004</t>
  </si>
  <si>
    <t xml:space="preserve">Potrubí kanalizační z PP svodné systém HT DN 70   </t>
  </si>
  <si>
    <t>721174042</t>
  </si>
  <si>
    <t xml:space="preserve">Potrubí kanalizační z PP připojovací systém HT DN 40   </t>
  </si>
  <si>
    <t>721174043</t>
  </si>
  <si>
    <t xml:space="preserve">Potrubí kanalizační z PP připojovací systém HT DN 50   </t>
  </si>
  <si>
    <t>721194104</t>
  </si>
  <si>
    <t xml:space="preserve">Vyvedení a upevnění odpadních výpustek DN 40   </t>
  </si>
  <si>
    <t>721220801</t>
  </si>
  <si>
    <t xml:space="preserve">Demontáž uzávěrek zápachových DN 70   </t>
  </si>
  <si>
    <t>721290111</t>
  </si>
  <si>
    <t xml:space="preserve">Zkouška těsnosti potrubí kanalizace vodou do DN 125   </t>
  </si>
  <si>
    <t>721290822</t>
  </si>
  <si>
    <t xml:space="preserve">Přemístění vnitrostaveništní demontovaných hmot vnitřní kanalizace v objektech výšky do 12 m   </t>
  </si>
  <si>
    <t>998721202</t>
  </si>
  <si>
    <t xml:space="preserve">Přesun hmot procentní pro vnitřní kanalizace v objektech v do 12 m   </t>
  </si>
  <si>
    <t>%</t>
  </si>
  <si>
    <t>722</t>
  </si>
  <si>
    <t xml:space="preserve">Zdravotechnika - vnitřní vodovod   </t>
  </si>
  <si>
    <t>722130801</t>
  </si>
  <si>
    <t xml:space="preserve">Demontáž potrubí ocelové pozinkované závitové do DN 25   </t>
  </si>
  <si>
    <t xml:space="preserve">(14*4)*2   </t>
  </si>
  <si>
    <t>722174001</t>
  </si>
  <si>
    <t xml:space="preserve">Potrubí vodovodní plastové PPR svar polyfuze PN 16 D 16 x 2,2 mm   </t>
  </si>
  <si>
    <t>722174002</t>
  </si>
  <si>
    <t xml:space="preserve">Potrubí vodovodní plastové PPR svar polyfuze PN 16 D 20 x 2,8 mm   </t>
  </si>
  <si>
    <t>722176111</t>
  </si>
  <si>
    <t xml:space="preserve">Montáž potrubí plastové spojované svary polyfuzně do D 16 mm   </t>
  </si>
  <si>
    <t>286</t>
  </si>
  <si>
    <t>286151000</t>
  </si>
  <si>
    <t xml:space="preserve">trubka tlaková PPR řada PN 10 20 x 2,2 x 4000 mm   </t>
  </si>
  <si>
    <t>722179191</t>
  </si>
  <si>
    <t xml:space="preserve">Příplatek k rozvodu vody z plastů za malý rozsah prací na zakázce do 20 m   </t>
  </si>
  <si>
    <t>722181111</t>
  </si>
  <si>
    <t xml:space="preserve">Ochrana vodovodního potrubí plstěnými pásy do DN 20 mm   </t>
  </si>
  <si>
    <t>722190401</t>
  </si>
  <si>
    <t xml:space="preserve">Vyvedení a upevnění výpustku do DN 25   </t>
  </si>
  <si>
    <t>722220111</t>
  </si>
  <si>
    <t xml:space="preserve">Nástěnka pro výtokový ventil G 1/2 s jedním závitem   </t>
  </si>
  <si>
    <t>722220851</t>
  </si>
  <si>
    <t xml:space="preserve">Demontáž armatur závitových s jedním závitem G do 3/4   </t>
  </si>
  <si>
    <t>722290234</t>
  </si>
  <si>
    <t xml:space="preserve">Proplach a dezinfekce vodovodního potrubí do DN 80   </t>
  </si>
  <si>
    <t>998722102</t>
  </si>
  <si>
    <t xml:space="preserve">Přesun hmot tonážní pro vnitřní vodovod v objektech v do 12 m   </t>
  </si>
  <si>
    <t>998722192</t>
  </si>
  <si>
    <t xml:space="preserve">Příplatek k přesunu hmot tonážní 722 za zvětšený přesun do 100 m   </t>
  </si>
  <si>
    <t>725</t>
  </si>
  <si>
    <t xml:space="preserve">Zdravotechnika - zařizovací předměty   </t>
  </si>
  <si>
    <t>725210821</t>
  </si>
  <si>
    <t xml:space="preserve">Demontáž umyvadel bez výtokových armatur   </t>
  </si>
  <si>
    <t>725211602</t>
  </si>
  <si>
    <t xml:space="preserve">Umyvadlo keramické připevněné na stěnu šrouby bílé bez krytu na sifon 550 mm   </t>
  </si>
  <si>
    <t>725310821</t>
  </si>
  <si>
    <t xml:space="preserve">Demontáž dřez jednoduchý na ocelové konzole bez výtokových armatur   </t>
  </si>
  <si>
    <t>725311121</t>
  </si>
  <si>
    <t xml:space="preserve">Dřez jednoduchý nerezový se zápachovou uzávěrkou s odkapávací plochou 560x480 mm a miskou   </t>
  </si>
  <si>
    <t>725590812</t>
  </si>
  <si>
    <t xml:space="preserve">Přemístění vnitrostaveništní demontovaných zařizovacích předmětů v objektech výšky do 12 m   </t>
  </si>
  <si>
    <t>725820801</t>
  </si>
  <si>
    <t xml:space="preserve">Demontáž baterie nástěnné do G 3 / 4   </t>
  </si>
  <si>
    <t>725821325</t>
  </si>
  <si>
    <t xml:space="preserve">Baterie dřezové stojánkové pákové s otáčivým kulatým ústím a délkou ramínka 240 mm   </t>
  </si>
  <si>
    <t>725821326</t>
  </si>
  <si>
    <t xml:space="preserve">Baterie dřezové stojánkové pákové s otáčivým kulatým ústím a délkou ramínka 265 mm   </t>
  </si>
  <si>
    <t>998725102</t>
  </si>
  <si>
    <t xml:space="preserve">Přesun hmot tonážní pro zařizovací předměty v objektech v do 12 m   </t>
  </si>
  <si>
    <t>766</t>
  </si>
  <si>
    <t xml:space="preserve">Konstrukce truhlářské   </t>
  </si>
  <si>
    <t>766811115</t>
  </si>
  <si>
    <t xml:space="preserve">Montáž korpusu kuchyňských skříněk spodních na nožičky šířky do 600 mm   </t>
  </si>
  <si>
    <t>607</t>
  </si>
  <si>
    <t>60721R200</t>
  </si>
  <si>
    <t xml:space="preserve">umyvadlová skříňka   </t>
  </si>
  <si>
    <t>766811116</t>
  </si>
  <si>
    <t xml:space="preserve">Montáž korpusu kuchyňských skříněk spodních na nožičky šířky do 1200 mm   </t>
  </si>
  <si>
    <t>60721R210</t>
  </si>
  <si>
    <t xml:space="preserve">skříňka pod džez   </t>
  </si>
  <si>
    <t>Objekt:   stavební úpravy 2.NP</t>
  </si>
  <si>
    <t>Datum:   28.11.2018</t>
  </si>
  <si>
    <t>311231175</t>
  </si>
  <si>
    <t xml:space="preserve">Zdivo nosné z cihel dl 290 mm lehčených pevnosti do P 40 na SMS 5 MPa   </t>
  </si>
  <si>
    <t xml:space="preserve">"kuchyňská linka"(3*0,15*3,1)+(0,4*0,15*3,1)+(1,3*0,15*3,1)   </t>
  </si>
  <si>
    <t xml:space="preserve">"přizdívky ZT" (0,6*0,4+0,6*0,1*3,1) * 8   </t>
  </si>
  <si>
    <t>311238122</t>
  </si>
  <si>
    <t xml:space="preserve">Zdivo nosné vnitřní zvukově izolační Porotherm tl 300 mm P15 s maltovanými kapsami na maltu MC   </t>
  </si>
  <si>
    <t xml:space="preserve">6,8*3,1   </t>
  </si>
  <si>
    <t>311238218</t>
  </si>
  <si>
    <t>611181005</t>
  </si>
  <si>
    <t xml:space="preserve">Sádrová stěrka tl.do 3 mm vnitřních schodišťových konstrukcí   </t>
  </si>
  <si>
    <t>612142001</t>
  </si>
  <si>
    <t xml:space="preserve">Potažení vnitřních stěn sklovláknitým pletivem vtlačeným do tenkovrstvé hmoty   </t>
  </si>
  <si>
    <t xml:space="preserve">"k206" (6,8+6,8)*3,1   </t>
  </si>
  <si>
    <t xml:space="preserve">"k207" (6,8+6,8)*3,1   </t>
  </si>
  <si>
    <t xml:space="preserve">"k208" (6,8+2,8+0,6+0,4)*3,1   </t>
  </si>
  <si>
    <t xml:space="preserve">"k209" (0,8+0,4+0,8+0,4+0,6+0,6+0,6+0,4+0,4+0,6+2,6)*3,1   </t>
  </si>
  <si>
    <t xml:space="preserve">"k210" (6,8+0,4+0,6+0,4+0,6+0,6)*3,1   </t>
  </si>
  <si>
    <t xml:space="preserve">"k205" (6,4+6,8 + 1,9+0,6+0,7+0,95+0,6+0,95+0,6+0,6+0,6+0,4+0,6+0,4+0,9+0,4+0,4)*3,1   </t>
  </si>
  <si>
    <t xml:space="preserve">"k204" (6,4+6,4+2,9+0,4+0,6)*3,1   </t>
  </si>
  <si>
    <t xml:space="preserve">"k203" (6,8+((0,6+0,4+0,6)*4)+0,6+0,9+0,4+0,6+0,9+0,4+0,4+0,4)*3,1   </t>
  </si>
  <si>
    <t xml:space="preserve">"k202" (6,8+0,4+0,6+0,4+0,4+0,6)*3,1   </t>
  </si>
  <si>
    <t xml:space="preserve">"k201" (6,8+6,8)*3,1   </t>
  </si>
  <si>
    <t>612311141</t>
  </si>
  <si>
    <t xml:space="preserve">Vápenná omítka štuková dvouvrstvá vnitřních stěn nanášená ručně   </t>
  </si>
  <si>
    <t xml:space="preserve">"kuchyňská linka"(3*0,15*3,1)+(0,4*3,1)+(1,3*3,1)   </t>
  </si>
  <si>
    <t xml:space="preserve">"přizdívky ZT" (0,6*0,4+0,6*3,1) * 8   </t>
  </si>
  <si>
    <t xml:space="preserve">"K209" 6,8*3,1   </t>
  </si>
  <si>
    <t>619991011</t>
  </si>
  <si>
    <t xml:space="preserve">Obalení konstrukcí a prvků fólií přilepenou lepící páskou   </t>
  </si>
  <si>
    <t xml:space="preserve">(24*3)*4   </t>
  </si>
  <si>
    <t>619991021</t>
  </si>
  <si>
    <t xml:space="preserve">Oblepení rámů a keramických soklů lepící páskou   </t>
  </si>
  <si>
    <t xml:space="preserve">"okna" (36*2*2)+(1,5+2)+(2,5+2,6)   </t>
  </si>
  <si>
    <t>631311214</t>
  </si>
  <si>
    <t xml:space="preserve">Mazanina tl do 80 mm z betonu prostého se zvýšenými nároky na prostředí tř. C 25/30   </t>
  </si>
  <si>
    <t xml:space="preserve">540*0,1   </t>
  </si>
  <si>
    <t>631319011</t>
  </si>
  <si>
    <t xml:space="preserve">Příplatek k mazanině tl do 80 mm za přehlazení povrchu   </t>
  </si>
  <si>
    <t>631362021</t>
  </si>
  <si>
    <t xml:space="preserve">Výztuž mazanin svařovanými sítěmi Kari   </t>
  </si>
  <si>
    <t xml:space="preserve">570*0,0079   </t>
  </si>
  <si>
    <t>632481213</t>
  </si>
  <si>
    <t xml:space="preserve">Separační vrstva z PE fólie   </t>
  </si>
  <si>
    <t>633811111</t>
  </si>
  <si>
    <t xml:space="preserve">Broušení nerovností betonových podlah do 2 mm - stržení šlemu   </t>
  </si>
  <si>
    <t>634111113</t>
  </si>
  <si>
    <t xml:space="preserve">Obvodová dilatace pružnou těsnicí páskou v 80 mm mezi stěnou a mazaninou   </t>
  </si>
  <si>
    <t>634661111</t>
  </si>
  <si>
    <t xml:space="preserve">Výplň dilatačních spar šířky do 5 mm v mazaninách silikonovým tmelem   </t>
  </si>
  <si>
    <t xml:space="preserve">"chodba"2,45*3   </t>
  </si>
  <si>
    <t xml:space="preserve">"K205"9,9+11   </t>
  </si>
  <si>
    <t xml:space="preserve">"K209" 6,8*3   </t>
  </si>
  <si>
    <t xml:space="preserve">"K2039" 6,8*2   </t>
  </si>
  <si>
    <t>642946212</t>
  </si>
  <si>
    <t xml:space="preserve">Osazování pouzdra posuvných dveří se dvěma kapsami pro dvě křídla šířky do 2450 mm do zděné příčky   </t>
  </si>
  <si>
    <t>553</t>
  </si>
  <si>
    <t>553316420</t>
  </si>
  <si>
    <t xml:space="preserve">pouzdro stavební KOMFORT K710-161 1650 mm   </t>
  </si>
  <si>
    <t>644941111</t>
  </si>
  <si>
    <t xml:space="preserve">Osazování ventilačních mřížek velikosti do 150 x 150 mm   </t>
  </si>
  <si>
    <t>553414100</t>
  </si>
  <si>
    <t xml:space="preserve">průvětrník mřížový s klapkami 15x15 cm   </t>
  </si>
  <si>
    <t>943211811</t>
  </si>
  <si>
    <t xml:space="preserve">Demontáž lešení prostorového rámového lehkého s podlahami zatížení do 200 kg/m2 v do 10 m   </t>
  </si>
  <si>
    <t>952901111</t>
  </si>
  <si>
    <t xml:space="preserve">Vyčištění budov bytové a občanské výstavby při výšce podlaží do 4 m   </t>
  </si>
  <si>
    <t>953333615</t>
  </si>
  <si>
    <t xml:space="preserve">PVC těsnící pás dodatečný přírubový pro připojení nové kce ke stávající vnitřní 180/170 mm   </t>
  </si>
  <si>
    <t>013</t>
  </si>
  <si>
    <t>962031133</t>
  </si>
  <si>
    <t xml:space="preserve">Bourání příček z cihel pálených na MVC tl do 150 mm   </t>
  </si>
  <si>
    <t xml:space="preserve">"příčka mezi kabinery" (6,40 * 3,1)*7   </t>
  </si>
  <si>
    <t xml:space="preserve">"zalomená příčka" ( 6,4+0,4)*3,1   </t>
  </si>
  <si>
    <t xml:space="preserve">"přizdívka místnost K210" (0,4+2,7+0,4)*3,1   </t>
  </si>
  <si>
    <t xml:space="preserve">"příčky učeben" ((4,3+1,2+1,7+0,5)*3,1)*3   </t>
  </si>
  <si>
    <t xml:space="preserve">"dvojité příčky" (6,4*3,1)*4   </t>
  </si>
  <si>
    <t xml:space="preserve">" na chodbě" (0,6+0,6+0,6+1,2+0,6+1,6+0,4+0,4+1,8+1,2+1,2+1,9+0,6+1,6+0,4+1,2)*3,1   </t>
  </si>
  <si>
    <t xml:space="preserve">(1,5+1,2+1,95+0,4+0,4+1,2+1,6+0,4+0,4+1,9)*3,1   </t>
  </si>
  <si>
    <t xml:space="preserve">"chodba učebny" (2,6+0,4+0,4+2,4+2,8+0,85+0,4+1,2+0,4+0,4+0,4+2,6+2,4+0,4+0,4)*3,1   </t>
  </si>
  <si>
    <t xml:space="preserve">(3,2+0,4+0,4+1,3+1,2+2,5+3+0,4+0,4+0,4+1,5+0,6+2,8+0,4+0,4+1+1,2+0,2)*3,1   </t>
  </si>
  <si>
    <t>965043441</t>
  </si>
  <si>
    <t xml:space="preserve">Bourání podkladů pod dlažby betonových s potěrem nebo teracem tl do 150 mm pl přes 4 m2   </t>
  </si>
  <si>
    <t>965049111</t>
  </si>
  <si>
    <t xml:space="preserve">Příplatek k bourání betonových mazanin za bourání mazanin se svařovanou sítí tl do 100 mm   </t>
  </si>
  <si>
    <t>968062747</t>
  </si>
  <si>
    <t xml:space="preserve">Vybourání stěn dřevěných plných, zasklených nebo výkladních pl přes 4 m2   </t>
  </si>
  <si>
    <t xml:space="preserve">"vstup do pavilonu" 2,4*2,9   </t>
  </si>
  <si>
    <t>968082017</t>
  </si>
  <si>
    <t xml:space="preserve">Vybourání plastových rámů oken zdvojených včetně křídel plochy přes 2 do 4 m2   </t>
  </si>
  <si>
    <t xml:space="preserve">"2.NP" 2,4*2,05   </t>
  </si>
  <si>
    <t>968082021</t>
  </si>
  <si>
    <t xml:space="preserve">Vybourání plastových zárubní dveří plochy do 2 m2   </t>
  </si>
  <si>
    <t xml:space="preserve">2*17   </t>
  </si>
  <si>
    <t>968082022</t>
  </si>
  <si>
    <t xml:space="preserve">Vybourání plastových zárubní dveří plochy do 4 m2   </t>
  </si>
  <si>
    <t xml:space="preserve">2,6*2   </t>
  </si>
  <si>
    <t>971033131</t>
  </si>
  <si>
    <t xml:space="preserve">Vybourání otvorů ve zdivu cihelném D do 60 mm na MVC nebo MV tl do 150 mm   </t>
  </si>
  <si>
    <t>971033231</t>
  </si>
  <si>
    <t xml:space="preserve">Vybourání otvorů ve zdivu cihelném pl do 0,0225 m2 na MVC nebo MV tl do 150 mm   </t>
  </si>
  <si>
    <t>972054121</t>
  </si>
  <si>
    <t xml:space="preserve">Vybourání otvorů v ŽB stropech nebo klenbách pl do 0,0225 m2 tl do 100 mm   </t>
  </si>
  <si>
    <t>973025121</t>
  </si>
  <si>
    <t xml:space="preserve">Vysekání kapes ve zdivu z kamene pro upevňovací prvky hl do 100 mm   </t>
  </si>
  <si>
    <t>973028131</t>
  </si>
  <si>
    <t xml:space="preserve">Vysekání kapes ve zdivu z kamene pro zavázání příček nebo zdí tl do 150 mm   </t>
  </si>
  <si>
    <t>974031121</t>
  </si>
  <si>
    <t xml:space="preserve">Vysekání rýh ve zdivu cihelném hl do 30 mm š do 30 mm   </t>
  </si>
  <si>
    <t>974031123</t>
  </si>
  <si>
    <t xml:space="preserve">Vysekání rýh ve zdivu cihelném hl do 30 mm š do 100 mm   </t>
  </si>
  <si>
    <t>974031133</t>
  </si>
  <si>
    <t xml:space="preserve">Vysekání rýh ve zdivu cihelném hl do 50 mm š do 100 mm   </t>
  </si>
  <si>
    <t>974082113</t>
  </si>
  <si>
    <t xml:space="preserve">Vysekání rýh pro vodiče v omítce MV nebo MVC stěn š do 50 mm   </t>
  </si>
  <si>
    <t>997013112</t>
  </si>
  <si>
    <t xml:space="preserve">Vnitrostaveništní doprava suti a vybouraných hmot pro budovy v do 9 m s použitím mechanizace   </t>
  </si>
  <si>
    <t>997013151</t>
  </si>
  <si>
    <t xml:space="preserve">Vnitrostaveništní doprava suti a vybouraných hmot pro budovy v do 6 m s omezením mechanizace   </t>
  </si>
  <si>
    <t>997013311</t>
  </si>
  <si>
    <t xml:space="preserve">Montáž a demontáž shozu suti v do 10 m   </t>
  </si>
  <si>
    <t>997013501</t>
  </si>
  <si>
    <t xml:space="preserve">Odvoz suti a vybouraných hmot na skládku nebo meziskládku do 1 km se složením   </t>
  </si>
  <si>
    <t>997013509</t>
  </si>
  <si>
    <t xml:space="preserve">Příplatek k odvozu suti a vybouraných hmot na skládku ZKD 1 km přes 1 km   </t>
  </si>
  <si>
    <t>997013801</t>
  </si>
  <si>
    <t xml:space="preserve">Poplatek za uložení stavebního betonového odpadu na skládce (skládkovné)   </t>
  </si>
  <si>
    <t>998011002</t>
  </si>
  <si>
    <t xml:space="preserve">Přesun hmot pro budovy zděné v do 12 m   </t>
  </si>
  <si>
    <t>998011014</t>
  </si>
  <si>
    <t xml:space="preserve">Příplatek k přesunu hmot pro budovy zděné za zvětšený přesun do 500 m   </t>
  </si>
  <si>
    <t>998017002</t>
  </si>
  <si>
    <t xml:space="preserve">Přesun hmot s omezením mechanizace pro budovy v do 12 m   </t>
  </si>
  <si>
    <t xml:space="preserve">"K210" 9,1*6,8   </t>
  </si>
  <si>
    <t xml:space="preserve">61,88 * 0,0003   </t>
  </si>
  <si>
    <t xml:space="preserve">61,88 * 1,15   </t>
  </si>
  <si>
    <t>714</t>
  </si>
  <si>
    <t xml:space="preserve">Akustická a protiotřesová opatření   </t>
  </si>
  <si>
    <t>714182001</t>
  </si>
  <si>
    <t xml:space="preserve">Montáž pohltivých vložek Itaver, Rotaflex a jiných volné rohože stropů a stěn   </t>
  </si>
  <si>
    <t xml:space="preserve">"K202" 6,8*5,75   </t>
  </si>
  <si>
    <t xml:space="preserve">"K204" 2,95*6   </t>
  </si>
  <si>
    <t>631</t>
  </si>
  <si>
    <t>631481520</t>
  </si>
  <si>
    <t xml:space="preserve">deska minerální izolační protihluková  600x1200 mm tl. 60 mm   </t>
  </si>
  <si>
    <t>714183002</t>
  </si>
  <si>
    <t xml:space="preserve">Montáž pohltivých desek Itaver, Rotaflex a jiných na sraz volně stropů a stěn   </t>
  </si>
  <si>
    <t>631481500</t>
  </si>
  <si>
    <t xml:space="preserve">deska minerální izolační kročejová izolace  mm tl. 20 mm   </t>
  </si>
  <si>
    <t>763</t>
  </si>
  <si>
    <t xml:space="preserve">Konstrukce suché výstavby   </t>
  </si>
  <si>
    <t>763131411</t>
  </si>
  <si>
    <t xml:space="preserve">SDK podhled desky 1xA 12,5 bez TI dvouvrstvá spodní kce profil CD+UD   </t>
  </si>
  <si>
    <t xml:space="preserve">"K201" 23,98*2,45   </t>
  </si>
  <si>
    <t xml:space="preserve">"K202"6,8*5,75   </t>
  </si>
  <si>
    <t xml:space="preserve">"K203" 14,75*6,40   </t>
  </si>
  <si>
    <t xml:space="preserve">"K201" 3*6,4   </t>
  </si>
  <si>
    <t xml:space="preserve">"K205" (12,045*9,875) + (9,875*0,4)   </t>
  </si>
  <si>
    <t xml:space="preserve">"K209" 11,70*6,8   </t>
  </si>
  <si>
    <t>763131451</t>
  </si>
  <si>
    <t xml:space="preserve">SDK podhled deska 1xH2 12,5 bez TI dvouvrstvá spodní kce profil CD+UD   </t>
  </si>
  <si>
    <t xml:space="preserve">"K210"(6,8*9)+(6,8*0,4)   </t>
  </si>
  <si>
    <t>763171114</t>
  </si>
  <si>
    <t xml:space="preserve">Montáž revizních klapek SDK kcí vel. do 1 m2 pro příčky a předsazené stěny   </t>
  </si>
  <si>
    <t xml:space="preserve">"rekuperační jednotka"2   </t>
  </si>
  <si>
    <t xml:space="preserve">"klimatizace"   12   </t>
  </si>
  <si>
    <t xml:space="preserve">"vzduchotechnika" 9   </t>
  </si>
  <si>
    <t>763431031</t>
  </si>
  <si>
    <t xml:space="preserve">Montáž minerálního podhledu s vyjímatelnými panely na zavěšený skrytý rošt   </t>
  </si>
  <si>
    <t xml:space="preserve">"K206" 6,8*5,75   </t>
  </si>
  <si>
    <t xml:space="preserve">"K207" 3,05*6,8   </t>
  </si>
  <si>
    <t xml:space="preserve">"k208" 5,675*6,8   </t>
  </si>
  <si>
    <t>590</t>
  </si>
  <si>
    <t>590360120</t>
  </si>
  <si>
    <t xml:space="preserve">panel akustický , bílá Frost, 600x600x20mm   </t>
  </si>
  <si>
    <t xml:space="preserve">98,43 * 1,05   </t>
  </si>
  <si>
    <t>763431071</t>
  </si>
  <si>
    <t xml:space="preserve">Příplatek k montáži minerálního podhledu na stropní konstrukci za šroubování panelu do betonu   </t>
  </si>
  <si>
    <t>763431201</t>
  </si>
  <si>
    <t xml:space="preserve">Napojení minerálního podhledu na stěnu obvodovou lištou   </t>
  </si>
  <si>
    <t>998763302</t>
  </si>
  <si>
    <t xml:space="preserve">Přesun hmot tonážní pro sádrokartonové konstrukce v objektech v do 12 m   </t>
  </si>
  <si>
    <t>766111820</t>
  </si>
  <si>
    <t xml:space="preserve">Demontáž truhlářských stěn dřevěných plných   </t>
  </si>
  <si>
    <t xml:space="preserve">(6,8*3)*6   </t>
  </si>
  <si>
    <t>766441811</t>
  </si>
  <si>
    <t xml:space="preserve">Demontáž parapetních desek dřevěných nebo plastových šířky do 30 cm délky do 1,0 m   </t>
  </si>
  <si>
    <t xml:space="preserve">36+36   </t>
  </si>
  <si>
    <t>766660317</t>
  </si>
  <si>
    <t xml:space="preserve">Montáž posuvných dveří dvoukřídlových průchozí šířky do1650 mm do pouzdra s jednou kapsou   </t>
  </si>
  <si>
    <t>611</t>
  </si>
  <si>
    <t>611642010</t>
  </si>
  <si>
    <t>76666R001</t>
  </si>
  <si>
    <t>76666R051</t>
  </si>
  <si>
    <t>562</t>
  </si>
  <si>
    <t>56241R005</t>
  </si>
  <si>
    <t>767642114</t>
  </si>
  <si>
    <t xml:space="preserve">Montáž automatických dveří linerálních v do 3,0 m š do 3,5 m   </t>
  </si>
  <si>
    <t>55329R000</t>
  </si>
  <si>
    <t xml:space="preserve">"do místnosti K202" 1   </t>
  </si>
  <si>
    <t xml:space="preserve">"do místnosti K206" 1   </t>
  </si>
  <si>
    <t>55329R010</t>
  </si>
  <si>
    <t>55329R020</t>
  </si>
  <si>
    <t>767642212</t>
  </si>
  <si>
    <t xml:space="preserve">"do místnosti č. K 205" 1   </t>
  </si>
  <si>
    <t>767642214</t>
  </si>
  <si>
    <t>55329R004</t>
  </si>
  <si>
    <t>76764R009</t>
  </si>
  <si>
    <t xml:space="preserve">Montáž prosklených stěn s dveřním otvorem dle specifikace   </t>
  </si>
  <si>
    <t>553291370</t>
  </si>
  <si>
    <t>767711110</t>
  </si>
  <si>
    <t xml:space="preserve">Montáž výkladců zapuštěných do 9 m2   </t>
  </si>
  <si>
    <t>59054R820</t>
  </si>
  <si>
    <t>59054R000</t>
  </si>
  <si>
    <t>998767102</t>
  </si>
  <si>
    <t xml:space="preserve">Přesun hmot tonážní pro zámečnické konstrukce v objektech v do 12 m   </t>
  </si>
  <si>
    <t>998767192</t>
  </si>
  <si>
    <t xml:space="preserve">Příplatek k přesunu hmot tonážní 767 za zvětšený přesun do 100 m   </t>
  </si>
  <si>
    <t>998767202</t>
  </si>
  <si>
    <t xml:space="preserve">Přesun hmot procentní pro zámečnické konstrukce v objektech v do 12 m   </t>
  </si>
  <si>
    <t>771</t>
  </si>
  <si>
    <t xml:space="preserve">Podlahy z dlaždic   </t>
  </si>
  <si>
    <t>771531801</t>
  </si>
  <si>
    <t xml:space="preserve">Demontáž podlah z dlaždic cihelných kladených do malty   </t>
  </si>
  <si>
    <t xml:space="preserve">"chodba" 26*2,45   </t>
  </si>
  <si>
    <t xml:space="preserve">6,8*36   </t>
  </si>
  <si>
    <t>771573131</t>
  </si>
  <si>
    <t xml:space="preserve">Montáž podlah keramických režných protiskluzných lepených do 50 ks/m2   </t>
  </si>
  <si>
    <t xml:space="preserve">"K204" 20,3   </t>
  </si>
  <si>
    <t xml:space="preserve">"K205" 81,9   </t>
  </si>
  <si>
    <t xml:space="preserve">"K206"39,1   </t>
  </si>
  <si>
    <t xml:space="preserve">"K210" 61,4   </t>
  </si>
  <si>
    <t>597</t>
  </si>
  <si>
    <t>597612900</t>
  </si>
  <si>
    <t xml:space="preserve">dlaždice keramické  30 x 30 x 0,8 cm I. j.   </t>
  </si>
  <si>
    <t xml:space="preserve">202,7 * 1,1   </t>
  </si>
  <si>
    <t>597613500</t>
  </si>
  <si>
    <t xml:space="preserve">sokl   30 x 8,5 x 1 cm I. j. (cen.skup. 32)   </t>
  </si>
  <si>
    <t xml:space="preserve">137 * 1,1   </t>
  </si>
  <si>
    <t>776</t>
  </si>
  <si>
    <t xml:space="preserve">Podlahy povlakové   </t>
  </si>
  <si>
    <t>776111112</t>
  </si>
  <si>
    <t xml:space="preserve">Broušení betonového podkladu povlakových podlah   </t>
  </si>
  <si>
    <t xml:space="preserve">"K207" 2,8   </t>
  </si>
  <si>
    <t xml:space="preserve">"K208" 38,6   </t>
  </si>
  <si>
    <t xml:space="preserve">"K209" 79,6   </t>
  </si>
  <si>
    <t>776121111</t>
  </si>
  <si>
    <t xml:space="preserve">Vodou ředitelná penetrace savého podkladu povlakových podlah ředěná v poměru 1:3   </t>
  </si>
  <si>
    <t>776141111</t>
  </si>
  <si>
    <t xml:space="preserve">Vyrovnání podkladu povlakových podlah stěrkou pevnosti 20 MPa tl 3 mm   </t>
  </si>
  <si>
    <t>776201811</t>
  </si>
  <si>
    <t xml:space="preserve">Demontáž lepených povlakových podlah bez podložky ručně   </t>
  </si>
  <si>
    <t>776231111</t>
  </si>
  <si>
    <t xml:space="preserve">Lepení lamel a čtverců z vinylu standardním lepidlem   </t>
  </si>
  <si>
    <t>284</t>
  </si>
  <si>
    <t>284110520</t>
  </si>
  <si>
    <t xml:space="preserve">díl. vinylové tl.3,0 mm,nášlIJ.vrstva 0,70 mm,úpr.PUR, tř.zátěže 23/34/43,otlak 0,05mm,R10,tř.otěru T,Bfl S1,bez ftalátů   </t>
  </si>
  <si>
    <t xml:space="preserve">121 * 1,1   </t>
  </si>
  <si>
    <t>776421312</t>
  </si>
  <si>
    <t xml:space="preserve">Montáž přechodových šroubovaných lišt   </t>
  </si>
  <si>
    <t>283</t>
  </si>
  <si>
    <t>28342R000</t>
  </si>
  <si>
    <t xml:space="preserve">lišta přechodová  30/35/3 mm  č. 19 392   </t>
  </si>
  <si>
    <t xml:space="preserve">8 * 1,02   </t>
  </si>
  <si>
    <t>777111123</t>
  </si>
  <si>
    <t xml:space="preserve">Strojní broušení podkladu před provedením lité podlahy   </t>
  </si>
  <si>
    <t xml:space="preserve">"K201" 58,9   </t>
  </si>
  <si>
    <t xml:space="preserve">"K202" 39,1   </t>
  </si>
  <si>
    <t xml:space="preserve">"K203" 98,7   </t>
  </si>
  <si>
    <t>777511105</t>
  </si>
  <si>
    <t xml:space="preserve">Krycí epoxidová stěrka tloušťky přes 2 do 3 mm dekorativní lité podlahy   </t>
  </si>
  <si>
    <t>777611101</t>
  </si>
  <si>
    <t xml:space="preserve">Krycí epoxidový dekorativní nátěr podlahy   </t>
  </si>
  <si>
    <t>998777102</t>
  </si>
  <si>
    <t xml:space="preserve">Přesun hmot tonážní pro podlahy lité v objektech v do 12 m   </t>
  </si>
  <si>
    <t>998777192</t>
  </si>
  <si>
    <t xml:space="preserve">Příplatek k přesunu hmot tonážní 777 za zvětšený přesun do 100 m   </t>
  </si>
  <si>
    <t>998777202</t>
  </si>
  <si>
    <t xml:space="preserve">Přesun hmot procentní pro podlahy lité v objektech v do 12 m   </t>
  </si>
  <si>
    <t>781</t>
  </si>
  <si>
    <t xml:space="preserve">Dokončovací práce - obklady   </t>
  </si>
  <si>
    <t>781423111</t>
  </si>
  <si>
    <t xml:space="preserve">Montáž obkladů vnitřních z obkladaček opakních do 22 ks/m2 lepených standardním lepidlem   </t>
  </si>
  <si>
    <t xml:space="preserve">"K202" (0,6+0,9+0,6)*2   </t>
  </si>
  <si>
    <t xml:space="preserve">"K203" (0,6+0,9+0,6)*2   </t>
  </si>
  <si>
    <t xml:space="preserve">"K204" (0,6+0,9+0,6)*2   </t>
  </si>
  <si>
    <t xml:space="preserve">"K205" ( (0,6+0,9+0,6)*2)+ (6*0,8)+(6*0,8)+(6,85*1,6)   </t>
  </si>
  <si>
    <t xml:space="preserve">"K206" (0,6+0,9+0,6)*2   </t>
  </si>
  <si>
    <t xml:space="preserve">"K207" (0,6+0,9+0,6)*2   </t>
  </si>
  <si>
    <t xml:space="preserve">"K208" (0,6+0,9+0,6)*2   </t>
  </si>
  <si>
    <t xml:space="preserve">"K210"((0,6+0,9+0,6)*2)+(6,8*2,85)+(6,8*2,85)+(3*0,8)+(6*0,8)+(3,1*2,85)+(2,15*2,85)   </t>
  </si>
  <si>
    <t>597610200</t>
  </si>
  <si>
    <t xml:space="preserve">obkládačky keramické 25 x 30 x 0,7 cm I. j.   </t>
  </si>
  <si>
    <t xml:space="preserve">115,083 * 1,1   </t>
  </si>
  <si>
    <t>784</t>
  </si>
  <si>
    <t xml:space="preserve">Dokončovací práce - malby a tapety   </t>
  </si>
  <si>
    <t>784221101</t>
  </si>
  <si>
    <t xml:space="preserve">Dvojnásobné bílé malby  ze směsí za sucha dobře otěruvzdorných v místnostech do 3,80 m   </t>
  </si>
  <si>
    <t xml:space="preserve">"K206" (6,8*3)+(6*0,8)+(6,8*3)   </t>
  </si>
  <si>
    <t xml:space="preserve">"K207" (6,8*3)+(3*0,8)   </t>
  </si>
  <si>
    <t xml:space="preserve">"K208"(6,8*3)+(6*0,8)   </t>
  </si>
  <si>
    <t xml:space="preserve">"K209"((3+6+3)*0,9)+(6,8*3)+(3*3)   </t>
  </si>
  <si>
    <t xml:space="preserve">"K201" (1,3+0,6+1,36+0,6+1,6+2,4+2,4+3,1+3,1+0,4+0,4+0,4+0,4)*3   </t>
  </si>
  <si>
    <t xml:space="preserve">"K202"(6,8*3)+((0,6+0,6+0,6)*3)   </t>
  </si>
  <si>
    <t xml:space="preserve">"K203" (12*0,8)+(6,8*3)+((3+0,6+0,4+0,6+0,6)*3)   </t>
  </si>
  <si>
    <t xml:space="preserve">"K204"(6,8+3+6,8+3)*3   </t>
  </si>
  <si>
    <t xml:space="preserve">"K205"(12*0,9)+(6,8*3)+((0,6+0,4+0,4+0,6+1,2+0,4+0,6+0,6)*3)   </t>
  </si>
  <si>
    <t>784221121</t>
  </si>
  <si>
    <t xml:space="preserve">Dvojnásobné bílé malby  ze směsí za sucha minimálně otěruvzdorných v místnostech do 3,80 m   </t>
  </si>
  <si>
    <t xml:space="preserve">"SDK stropy" 58,8+39,1+98,7+20,3+81,9+61,4   </t>
  </si>
  <si>
    <t>784221141</t>
  </si>
  <si>
    <t xml:space="preserve">Příplatek k cenám 2x maleb za sucha otěruvzdorných za barevnou malbu tónovanou tónovacími přípravky   </t>
  </si>
  <si>
    <t>78451R011</t>
  </si>
  <si>
    <t xml:space="preserve">Lepení signalizačních potisků na skleněné výplně včetně nýroby   </t>
  </si>
  <si>
    <t>449</t>
  </si>
  <si>
    <t>449321130</t>
  </si>
  <si>
    <t xml:space="preserve">přístroj hasicí ruční práškový   </t>
  </si>
  <si>
    <t>78451R021</t>
  </si>
  <si>
    <t xml:space="preserve">Dodábka a lepení vinylových hladkých potisků - informačních tabulek na stěny výšky do 3,00 m   </t>
  </si>
  <si>
    <t>784672011</t>
  </si>
  <si>
    <t xml:space="preserve">Písmomalířské práce výšky písmen nebo číslic do 100 mm v místnostech výšky do 3,80 m   </t>
  </si>
  <si>
    <t>784681003</t>
  </si>
  <si>
    <t xml:space="preserve">Montáž plošných ozdobných prvků pravidelného tvaru průměru nebo výšky (šířky) do 200 mm   </t>
  </si>
  <si>
    <t>786</t>
  </si>
  <si>
    <t xml:space="preserve">Dokončovací práce - čalounické úpravy   </t>
  </si>
  <si>
    <t>786626121</t>
  </si>
  <si>
    <t xml:space="preserve">Montáž lamelové žaluzie vnitřní nebo do oken dvojitých kovových   </t>
  </si>
  <si>
    <t>611241850</t>
  </si>
  <si>
    <t>010001000</t>
  </si>
  <si>
    <t>Objekt:   vytápění</t>
  </si>
  <si>
    <t xml:space="preserve">Ústřední vytápění - kotelny   </t>
  </si>
  <si>
    <t>73119R913</t>
  </si>
  <si>
    <t xml:space="preserve">Poplatek za ztrátu otopné vody v systému   </t>
  </si>
  <si>
    <t>733110806</t>
  </si>
  <si>
    <t xml:space="preserve">Demontáž potrubí ocelového závitového do DN 32   </t>
  </si>
  <si>
    <t xml:space="preserve">21*2*2   </t>
  </si>
  <si>
    <t>733121110</t>
  </si>
  <si>
    <t xml:space="preserve">Potrubí ocelové hladké bezešvé běžné nízkotlaké D 22x2,6   </t>
  </si>
  <si>
    <t>733190107</t>
  </si>
  <si>
    <t xml:space="preserve">Zkouška těsnosti potrubí ocelové závitové do DN 40   </t>
  </si>
  <si>
    <t>733390304</t>
  </si>
  <si>
    <t>734200811</t>
  </si>
  <si>
    <t xml:space="preserve">Demontáž armatury závitové s jedním závitem do G 1/2   </t>
  </si>
  <si>
    <t>734261232</t>
  </si>
  <si>
    <t xml:space="preserve">Šroubení topenářské přímé G 3/8 PN 16 do 120°C   </t>
  </si>
  <si>
    <t>998734101</t>
  </si>
  <si>
    <t xml:space="preserve">Přesun hmot tonážní pro armatury v objektech v do 6 m   </t>
  </si>
  <si>
    <t>735111810</t>
  </si>
  <si>
    <t xml:space="preserve">Demontáž otopného tělesa litinového článkového   </t>
  </si>
  <si>
    <t xml:space="preserve">21*(2*0,5)   </t>
  </si>
  <si>
    <t>735151459</t>
  </si>
  <si>
    <t xml:space="preserve">Otopné těleso panelové dvoudeskové 1 přídavná přestupní plocha výška/délka 500/1200 mm výkon 1340 W   </t>
  </si>
  <si>
    <t>735151462</t>
  </si>
  <si>
    <t xml:space="preserve">Otopné těleso panelové dvoudeskové 1 přídavná přestupní plocha výška/délka 500/1800 mm výkon 2011 W   </t>
  </si>
  <si>
    <t>735151522</t>
  </si>
  <si>
    <t xml:space="preserve">Otopné těleso panelové dvoudeskové 2 přídavné přestupní plochy výška/délka 300/1800 mm výkon 1739 W   </t>
  </si>
  <si>
    <t>735291800</t>
  </si>
  <si>
    <t xml:space="preserve">Demontáž konzoly nebo držáku otopných těles, registrů nebo konvektorů do odpadu   </t>
  </si>
  <si>
    <t>735494811</t>
  </si>
  <si>
    <t xml:space="preserve">Vypuštění vody z otopných těles   </t>
  </si>
  <si>
    <t xml:space="preserve">3* 42   </t>
  </si>
  <si>
    <t>735890802</t>
  </si>
  <si>
    <t xml:space="preserve">Přemístění demontovaného otopného tělesa vodorovně 100 m v objektech výšky přes 6 do 12 m   </t>
  </si>
  <si>
    <t>998735101</t>
  </si>
  <si>
    <t xml:space="preserve">Přesun hmot tonážní pro otopná tělesa v objektech v do 6 m   </t>
  </si>
  <si>
    <t>941121111</t>
  </si>
  <si>
    <t xml:space="preserve">Montáž lešení řadového trubkového těžkého s podlahami zatížení do 300 kg/m2 š do 1,5 m v do 10 m   </t>
  </si>
  <si>
    <t xml:space="preserve">"pro nastěhování 3D tiskárny" (2,4* 12)*3   </t>
  </si>
  <si>
    <t>941121211</t>
  </si>
  <si>
    <t xml:space="preserve">Příplatek k lešení řadovému trubkovému těžkému s podlahami š 1,5 m v 10 m za první a ZKD den použití   </t>
  </si>
  <si>
    <t xml:space="preserve">86,400*30   </t>
  </si>
  <si>
    <t>941121811</t>
  </si>
  <si>
    <t xml:space="preserve">Demontáž lešení řadového trubkového těžkého s podlahami zatížení do 300 kg/m2 š do 1,5 m v do 10 m   </t>
  </si>
  <si>
    <t>942111121</t>
  </si>
  <si>
    <t xml:space="preserve">Montáž lešení vysunutého trubkového s podepřením v do 20 m   </t>
  </si>
  <si>
    <t xml:space="preserve">2,4*8   </t>
  </si>
  <si>
    <t>942111211</t>
  </si>
  <si>
    <t xml:space="preserve">Příplatek k lešení vysunutému trubkovému bez podepření v do 30 m za první a ZKD den použití   </t>
  </si>
  <si>
    <t xml:space="preserve">19,2*30   </t>
  </si>
  <si>
    <t>942211811</t>
  </si>
  <si>
    <t xml:space="preserve">Demontáž lešení vysunutého dílcového bez podepření v 20 m   </t>
  </si>
  <si>
    <t>942311811</t>
  </si>
  <si>
    <t xml:space="preserve">Demontáž konzol š do 0,5 m u dílcového pracovního lešení v do 10 m   </t>
  </si>
  <si>
    <t>944111111</t>
  </si>
  <si>
    <t xml:space="preserve">Montáž ochranného zábradlí trubkového na vnějších stranách objektů odkloněného od svislice do 15°   </t>
  </si>
  <si>
    <t xml:space="preserve">3   </t>
  </si>
  <si>
    <t>944111811</t>
  </si>
  <si>
    <t xml:space="preserve">Demontáž ochranného zábradlí trubkového na vnějších stranách objektů odkloněného od svislice do 15°   </t>
  </si>
  <si>
    <t>944211811</t>
  </si>
  <si>
    <t xml:space="preserve">Demontáž ochranného ohrazení trubkového/dílcového na vnějších stranách objektů lehkého tř. B   </t>
  </si>
  <si>
    <t>944411112</t>
  </si>
  <si>
    <t xml:space="preserve">Montáž záchytné sítě třídy B   </t>
  </si>
  <si>
    <t xml:space="preserve">12*2,4   </t>
  </si>
  <si>
    <t>944711112</t>
  </si>
  <si>
    <t xml:space="preserve">Montáž záchytné stříšky š do 2 m   </t>
  </si>
  <si>
    <t>944711211</t>
  </si>
  <si>
    <t xml:space="preserve">Příplatek k záchytné stříšce š do 1,5 m za první a ZKD den použití   </t>
  </si>
  <si>
    <t xml:space="preserve">28,8*30   </t>
  </si>
  <si>
    <t>945421110</t>
  </si>
  <si>
    <t xml:space="preserve">Hydraulická zvedací plošina na automobilovém podvozku výška zdvihu do 18 m včetně obsluhy   </t>
  </si>
  <si>
    <t>hod</t>
  </si>
  <si>
    <t xml:space="preserve">540*0,15   </t>
  </si>
  <si>
    <t>998711101</t>
  </si>
  <si>
    <t xml:space="preserve">Přesun hmot tonážní pro izolace proti vodě, vlhkosti a plynům v objektech výšky do 6 m   </t>
  </si>
  <si>
    <t>998714101</t>
  </si>
  <si>
    <t xml:space="preserve">Přesun hmot tonážní pro akustická a protiotřesová opatření v objektech v do 6 m   </t>
  </si>
  <si>
    <t>764205145</t>
  </si>
  <si>
    <t xml:space="preserve">Příplatek k montáži za pracnost při oplechování rohů nadezdívek (atik)  rš do 400 mm   </t>
  </si>
  <si>
    <t>764206105</t>
  </si>
  <si>
    <t xml:space="preserve">Montáž oplechování rovných parapetů rš do 400 mm   </t>
  </si>
  <si>
    <t xml:space="preserve">"parapet - nasunutí 3D tiskárny" 4,2   </t>
  </si>
  <si>
    <t>138</t>
  </si>
  <si>
    <t>138141830</t>
  </si>
  <si>
    <t xml:space="preserve">plech hladký pozinkovaný, jakost DX51 + Z275, 0,55x1000x2000 mm   </t>
  </si>
  <si>
    <t>764208105</t>
  </si>
  <si>
    <t xml:space="preserve">Montáž oplechování rovné římsy rš do 400 mm   </t>
  </si>
  <si>
    <t xml:space="preserve">"vrchní krycí lišta žaluzií - modrá" 36   </t>
  </si>
  <si>
    <t>138141930</t>
  </si>
  <si>
    <t xml:space="preserve">plech hladký pozinkovaný, jakost DX51 + Z275, 1,00x1000x2000 mm   </t>
  </si>
  <si>
    <t>766622116</t>
  </si>
  <si>
    <t xml:space="preserve">Montáž plastových oken plochy přes 1 m2 pevných výšky do 2,5 m s rámem do zdiva   </t>
  </si>
  <si>
    <t xml:space="preserve">"zpětná montáž okno " (1,2*0,6)*2   </t>
  </si>
  <si>
    <t xml:space="preserve">"zpětná montáž okno" (1,2*1,5)*2   </t>
  </si>
  <si>
    <t>766629214</t>
  </si>
  <si>
    <t xml:space="preserve">Příplatek k montáži oken rovné ostění připojovací spára do 15 mm - páska   </t>
  </si>
  <si>
    <t xml:space="preserve">1,2+2,1+1,2+2,1   </t>
  </si>
  <si>
    <t xml:space="preserve">dveře vnitřní dvoukřídlové zasouvací do pouzdra JAP 1650x2000 , plné , uzamykatelné odkaz 5/S   </t>
  </si>
  <si>
    <t xml:space="preserve">Montáž celoskleněnývh dveřních křídel  vč. zárubní s nadsvětlíkem  dle specifikace   </t>
  </si>
  <si>
    <t>55391R501</t>
  </si>
  <si>
    <t xml:space="preserve">prosklené dveře z bezpečnostního skla 900x1790  odkaz 1/S   </t>
  </si>
  <si>
    <t>55391R502</t>
  </si>
  <si>
    <t xml:space="preserve">prosklené dveře s nadsvětlíkem 900 x (2000+750) odkaz 2/S   </t>
  </si>
  <si>
    <t>55391R503</t>
  </si>
  <si>
    <t xml:space="preserve">prosklené dveře s nadsvětlíkem 900 x (2000+750) odkaz 3/s   </t>
  </si>
  <si>
    <t>55391R504</t>
  </si>
  <si>
    <t xml:space="preserve">prosklené dveře s nadsvětlíkem 900 x (2000 + 750 ), odkaz 4/S   </t>
  </si>
  <si>
    <t xml:space="preserve">Montáž vestavěné skříně 900 x 2750 , odkaz 8/S   </t>
  </si>
  <si>
    <t>55391R510</t>
  </si>
  <si>
    <t xml:space="preserve">vestavná skříň 900 x (200 + 750))  odkaz 8/S   </t>
  </si>
  <si>
    <t>766691932</t>
  </si>
  <si>
    <t xml:space="preserve">Seřízení plastového okenního nebo dveřního otvíracího a sklápěcího křídla   </t>
  </si>
  <si>
    <t>766694113</t>
  </si>
  <si>
    <t xml:space="preserve">Montáž parapetních desek dřevěných nebo plastových šířky do 30 cm délky do 2,6 m   </t>
  </si>
  <si>
    <t xml:space="preserve">"čelní stěna" 12   </t>
  </si>
  <si>
    <t xml:space="preserve">"dvorní stěna" 12   </t>
  </si>
  <si>
    <t>607941000</t>
  </si>
  <si>
    <t xml:space="preserve">deska parapetní dřevotřísková vnitřní POSTFORMING 2,45 x 0,20   </t>
  </si>
  <si>
    <t>76681R111</t>
  </si>
  <si>
    <t xml:space="preserve">Dodávka a montáž korpusu kuchyňských skříněk spodních na stěnu šířky do 600 mm   </t>
  </si>
  <si>
    <t xml:space="preserve">" do kuchyňského koutu" 3   </t>
  </si>
  <si>
    <t xml:space="preserve">" pod dřez " 1   </t>
  </si>
  <si>
    <t>766811142</t>
  </si>
  <si>
    <t xml:space="preserve">Příplatek k montáži kuchyňských skříněk spodních za usazení vestavěné myčky nádobí   </t>
  </si>
  <si>
    <t>766811143</t>
  </si>
  <si>
    <t xml:space="preserve">Příplatek k montáži kuchyňských skříněk spodních za usazení vestavěné lednice   </t>
  </si>
  <si>
    <t>766811144</t>
  </si>
  <si>
    <t xml:space="preserve">Příplatek k montáži kuchyňských skříněk spodních za usazení vestavěné digestoře   </t>
  </si>
  <si>
    <t>76681R151</t>
  </si>
  <si>
    <t xml:space="preserve">Dodávka a montáž korpusu kuchyňských skříněk horních na stěnu šířky do 600 mm   </t>
  </si>
  <si>
    <t>766811212</t>
  </si>
  <si>
    <t xml:space="preserve">Montáž kuchyňské pracovní desky bez výřezu délky do 2000 mm   </t>
  </si>
  <si>
    <t>607215300</t>
  </si>
  <si>
    <t xml:space="preserve">deska dřevotřísková typ S třída E1, jakost I tl. 28 mm   </t>
  </si>
  <si>
    <t>766811223</t>
  </si>
  <si>
    <t xml:space="preserve">Příplatek k montáži kuchyňské pracovní desky za usazení dřezu   </t>
  </si>
  <si>
    <t>998766101</t>
  </si>
  <si>
    <t xml:space="preserve">Přesun hmot tonážní pro konstrukce truhlářské v objektech v do 6 m   </t>
  </si>
  <si>
    <t xml:space="preserve">12*2,6*2,1   </t>
  </si>
  <si>
    <t xml:space="preserve">slunolamy typu "C" dle specifikace odkaz 2/Z   </t>
  </si>
  <si>
    <t xml:space="preserve">"Vstupní dveře zasouvací" 1   </t>
  </si>
  <si>
    <t xml:space="preserve">Montáž automatických dveř , prosklených posuvných v hliníkovém rámu   </t>
  </si>
  <si>
    <t xml:space="preserve">1   </t>
  </si>
  <si>
    <t xml:space="preserve">dveře automatické  posuvné, 4 křídlé ,4,30 x 2,75, odkaz 1/P   </t>
  </si>
  <si>
    <t>55329R011</t>
  </si>
  <si>
    <t xml:space="preserve">automatické posuvné dveře prosklené 6,4 x 2,85 , odkaz 9/P   </t>
  </si>
  <si>
    <t>55329R012</t>
  </si>
  <si>
    <t xml:space="preserve">Montáž automatických dveří skládacích , prosklených   </t>
  </si>
  <si>
    <t xml:space="preserve">dveře automatické skládané prosklené, 4,6 x 2,75m ,odkaz 7/P   </t>
  </si>
  <si>
    <t xml:space="preserve">Montáž automatických dveří teleskopických   </t>
  </si>
  <si>
    <t xml:space="preserve">dveře automatické otvíravé dvoukřídlové prosklené , položka 11/P   </t>
  </si>
  <si>
    <t xml:space="preserve">skleněná příčka s dveřním otvorem 2,60x2,75 , položka 3/P   </t>
  </si>
  <si>
    <t xml:space="preserve">skleněná příčka s dveřním otvorem 4,00 x 2,75 , matriál hliník , položka 8/P   </t>
  </si>
  <si>
    <t xml:space="preserve">výkladec prosklený v hliníkovém rámu 2,60 x 2,75 , položka 2/P   </t>
  </si>
  <si>
    <t xml:space="preserve">příčka interiérová prosklená 5,60 x 2,8 s dělícími příčkami ,položka 4/P   </t>
  </si>
  <si>
    <t>767995111</t>
  </si>
  <si>
    <t xml:space="preserve">Montáž atypických zámečnických konstrukcí hmotnosti do 5 kg   </t>
  </si>
  <si>
    <t xml:space="preserve">"krycí mřížky VZT" 9   </t>
  </si>
  <si>
    <t>553414250</t>
  </si>
  <si>
    <t xml:space="preserve">mřížka větrací nerezová   </t>
  </si>
  <si>
    <t>998767103</t>
  </si>
  <si>
    <t xml:space="preserve">Přesun hmot tonážní pro zámečnické konstrukce v objektech v do 24 m   </t>
  </si>
  <si>
    <t xml:space="preserve">"přesun 3D tiskárny těžkou zdvihací technikou do 2.NP" 3   </t>
  </si>
  <si>
    <t>998767181</t>
  </si>
  <si>
    <t xml:space="preserve">Příplatek k přesunu hmot tonážní 767 prováděný bez použití mechanizace   </t>
  </si>
  <si>
    <t>998771101</t>
  </si>
  <si>
    <t xml:space="preserve">Přesun hmot tonážní pro podlahy z dlaždic v objektech v do 6 m   </t>
  </si>
  <si>
    <t>998776101</t>
  </si>
  <si>
    <t xml:space="preserve">Přesun hmot tonážní pro podlahy povlakové v objektech v do 6 m   </t>
  </si>
  <si>
    <t xml:space="preserve">(4,3+2,6+2,65+5,65+4+6,4+2,6+4,3)*2,75   </t>
  </si>
  <si>
    <t xml:space="preserve">roleta zastiňovací dle výpisu   </t>
  </si>
  <si>
    <t>HZS</t>
  </si>
  <si>
    <t xml:space="preserve">Hodinové zúčtovací sazby   </t>
  </si>
  <si>
    <t>HZS1292</t>
  </si>
  <si>
    <t xml:space="preserve">Hodinová zúčtovací sazba stavební dělník   </t>
  </si>
  <si>
    <t>HZS1301</t>
  </si>
  <si>
    <t xml:space="preserve">Hodinová zúčtovací sazba zedník   </t>
  </si>
  <si>
    <t>HZS1311</t>
  </si>
  <si>
    <t xml:space="preserve">Hodinová zúčtovací sazba omítkář   </t>
  </si>
  <si>
    <t>HZS1331</t>
  </si>
  <si>
    <t xml:space="preserve">Hodinová zúčtovací sazba montér konstrukcí   </t>
  </si>
  <si>
    <t>HZS2121</t>
  </si>
  <si>
    <t xml:space="preserve">Hodinová zúčtovací sazba truhlář   </t>
  </si>
  <si>
    <t>HZS2131</t>
  </si>
  <si>
    <t xml:space="preserve">Hodinová zúčtovací sazba zámečník   </t>
  </si>
  <si>
    <t>HZS2151</t>
  </si>
  <si>
    <t xml:space="preserve">Hodinová zúčtovací sazba klempíř   </t>
  </si>
  <si>
    <t>HZS2311</t>
  </si>
  <si>
    <t xml:space="preserve">Hodinová zúčtovací sazba malíř, natěrač, lakýrník   </t>
  </si>
  <si>
    <t>HZS2491</t>
  </si>
  <si>
    <t xml:space="preserve">Hodinová zúčtovací sazba dělník zednických výpomocí   </t>
  </si>
  <si>
    <t>HZS4211</t>
  </si>
  <si>
    <t xml:space="preserve">Hodinová zúčtovací sazba revizní technik   </t>
  </si>
  <si>
    <t>011464000</t>
  </si>
  <si>
    <t xml:space="preserve">Měření (monitoring) úrovně osvětlení   </t>
  </si>
  <si>
    <t>místnost</t>
  </si>
  <si>
    <t>013244000</t>
  </si>
  <si>
    <t xml:space="preserve">Dokumentace pro provádění stavby   </t>
  </si>
  <si>
    <t>013254000</t>
  </si>
  <si>
    <t xml:space="preserve">Dokumentace skutečného provedení stavby   </t>
  </si>
  <si>
    <t>VRN3</t>
  </si>
  <si>
    <t xml:space="preserve">Zařízení staveniště   </t>
  </si>
  <si>
    <t>030001000</t>
  </si>
  <si>
    <t>VRN7</t>
  </si>
  <si>
    <t xml:space="preserve">Provozní vlivy   </t>
  </si>
  <si>
    <t>070001000</t>
  </si>
  <si>
    <t>071002000</t>
  </si>
  <si>
    <t xml:space="preserve">Provoz investora, třetích osob   </t>
  </si>
  <si>
    <t xml:space="preserve">          E L E K T R O I N S T A L A C E</t>
  </si>
  <si>
    <t xml:space="preserve">                      STAVEBNÍ ÚPRAVY PAVILONU "K", VŠB-TU OSTRAVA </t>
  </si>
  <si>
    <t xml:space="preserve">   REKAPITULACE  NÁKLADŮ</t>
  </si>
  <si>
    <t>Cena mont. prací</t>
  </si>
  <si>
    <t>Součet</t>
  </si>
  <si>
    <t>Základní cena</t>
  </si>
  <si>
    <t xml:space="preserve">Zkoušky , revize  </t>
  </si>
  <si>
    <t>S O U H R N    N Á K L A D Ů  VŠB</t>
  </si>
  <si>
    <t>REVIZE, ODZKOUŠENÍ</t>
  </si>
  <si>
    <t>PSV  ELEKTROMONTÁŽE</t>
  </si>
  <si>
    <t>SPECIFIKACE  ELEKTROM.</t>
  </si>
  <si>
    <t>CENA  MONT.  PRACÍ</t>
  </si>
  <si>
    <t>PSV Specifikace materiálů PAVILON "K", 2NP VŠB</t>
  </si>
  <si>
    <t xml:space="preserve">Rozváděč RMS-K 2 </t>
  </si>
  <si>
    <t>"- stávající oceloplechový rozváděč, o rozměrech 800x2000x500mm</t>
  </si>
  <si>
    <t>přivod spodem, vývody vrchem, krytí IP 40/20,  nový nátěr-slonová kost</t>
  </si>
  <si>
    <r>
      <t>přezbrojení dle v.č.</t>
    </r>
    <r>
      <rPr>
        <b/>
        <sz val="10"/>
        <rFont val="Arial"/>
        <family val="2"/>
        <charset val="238"/>
      </rPr>
      <t xml:space="preserve"> EL-09 až EL-15</t>
    </r>
  </si>
  <si>
    <t>upravený krycí plech</t>
  </si>
  <si>
    <t>svorky   pro o 120</t>
  </si>
  <si>
    <t>přístr rošt, DIN lišty, pom příp</t>
  </si>
  <si>
    <t>tříf jistič s vyp cívkou, 160A, In = 100A</t>
  </si>
  <si>
    <t>připojovací sada</t>
  </si>
  <si>
    <t>přepěťová ochrana 1 + 2 stupeň</t>
  </si>
  <si>
    <t>tříf jistič B/3,  80A</t>
  </si>
  <si>
    <t>tříf jistič B/3,  63A</t>
  </si>
  <si>
    <t>tříf jistič B/3, 50A</t>
  </si>
  <si>
    <t>tříf jistič B/3,  40A</t>
  </si>
  <si>
    <t>tříf jistič B/3,  32A</t>
  </si>
  <si>
    <t>tříf jistič B/3,  25A</t>
  </si>
  <si>
    <t>tříf jistič B/3,  20A</t>
  </si>
  <si>
    <t>jistič  B/1, 16A</t>
  </si>
  <si>
    <t>jistič  B/1, 10A</t>
  </si>
  <si>
    <t>jistič  B/1, 6A</t>
  </si>
  <si>
    <t>jistič C/1, 10A</t>
  </si>
  <si>
    <t>jistič  D/1, 10A</t>
  </si>
  <si>
    <t>proud chráníč -40-4-030, 40A</t>
  </si>
  <si>
    <t>barva slonová kost</t>
  </si>
  <si>
    <t xml:space="preserve">ks </t>
  </si>
  <si>
    <t>zelená signálka</t>
  </si>
  <si>
    <t>červené STOP tlačítko</t>
  </si>
  <si>
    <t>"- oceloplechový rozváděč, o rozměrech 510x650x250mm</t>
  </si>
  <si>
    <r>
      <t>přivod a vývody vrchem, krytí IP 40/20,  nátěr-slonová kost,</t>
    </r>
    <r>
      <rPr>
        <b/>
        <sz val="10"/>
        <rFont val="Arial"/>
        <family val="2"/>
        <charset val="238"/>
      </rPr>
      <t>v.č. EL-16, -17</t>
    </r>
  </si>
  <si>
    <t>skříň</t>
  </si>
  <si>
    <t>tříf jistič s vyp cívkou, ***C/3, 32A</t>
  </si>
  <si>
    <t>proud chráníč -25-4-030, 25A</t>
  </si>
  <si>
    <t>Přezbrojení 1RM 02-pole7, v.č. EL-19</t>
  </si>
  <si>
    <t>poj patrona 160A</t>
  </si>
  <si>
    <t>typová zásuvková skříň s proud chráničm</t>
  </si>
  <si>
    <t>zás 2x16A,230V, 1x5/16A,400V</t>
  </si>
  <si>
    <t>1x32A,400V,  jističe 2x1B/16A, 1x3B/16A,</t>
  </si>
  <si>
    <t xml:space="preserve">1x3B/32A, 1x proud chr **-40/4/003 </t>
  </si>
  <si>
    <t>Rozváděče celkem</t>
  </si>
  <si>
    <t xml:space="preserve">     Elektroinstalační  materiál</t>
  </si>
  <si>
    <t>jednopĺový vypínač</t>
  </si>
  <si>
    <t>střídavý přepínač</t>
  </si>
  <si>
    <t xml:space="preserve">sériový ovládač </t>
  </si>
  <si>
    <t xml:space="preserve">křížový ovládač </t>
  </si>
  <si>
    <t>střídavý dvojitý přepínač</t>
  </si>
  <si>
    <t>jednopĺový vypínač v krabici IP43</t>
  </si>
  <si>
    <t>zásuvka v krabici IP43</t>
  </si>
  <si>
    <t xml:space="preserve">zásuvka s přep ochr 230V, 16A, </t>
  </si>
  <si>
    <t>dvojitá zásuvka</t>
  </si>
  <si>
    <t>trojfáz vyp 100A, 400V, IP43</t>
  </si>
  <si>
    <t>trojfáz vyp 63A, 400V, IP43</t>
  </si>
  <si>
    <t>trojfáz vyp 32A, 400V, IP43</t>
  </si>
  <si>
    <t>trojfáz vyp 25A, 400V, IP43</t>
  </si>
  <si>
    <t xml:space="preserve">přístrojová krabice </t>
  </si>
  <si>
    <t xml:space="preserve">svorkovnicová  krabice </t>
  </si>
  <si>
    <t>svorkovnicová  krabice IP43,</t>
  </si>
  <si>
    <t>kabel žlab 500/100, vč upev konstr</t>
  </si>
  <si>
    <t>kabel žlab 250/100, vč upev konstr</t>
  </si>
  <si>
    <t>pom konst (kab příchytky, kab lávky, žlaby)</t>
  </si>
  <si>
    <t>sádra</t>
  </si>
  <si>
    <t>ochranná trubka do podlahy</t>
  </si>
  <si>
    <t>protipož prostup stropem (podlahou)</t>
  </si>
  <si>
    <t>trojfáz zásuvka, 32A 400V, IP43, v podalze</t>
  </si>
  <si>
    <t>typová podl zás kr 3xzás 16A,230V, 3xdat zásuvka</t>
  </si>
  <si>
    <t>svorka hlav pospoj HOP</t>
  </si>
  <si>
    <t>Svítidla</t>
  </si>
  <si>
    <t>LED svítidlo 230V, QC 120W, IP20, ozn. "A"</t>
  </si>
  <si>
    <t>HLED STINE 1200x1200, přisazené RAL 9006 "</t>
  </si>
  <si>
    <t>jemná struktura mat</t>
  </si>
  <si>
    <t>LED svítidlo 230V, 1x40W, IP20, ozn. "B"</t>
  </si>
  <si>
    <t>HLED MIKROPRIZMA 1500, přisazené</t>
  </si>
  <si>
    <t>vč víček, RAL 9006, jemná struktura</t>
  </si>
  <si>
    <t>LED svítidlo 230V, QC 70W, IP20, ozn. "C"</t>
  </si>
  <si>
    <t>zářivkové svítidlo s vyp 230V, 11W, IP20, ozn."F"</t>
  </si>
  <si>
    <t>Upozornění</t>
  </si>
  <si>
    <t>Typy svítidel nutno odsouhlasit s odpovědnými zástupci investora</t>
  </si>
  <si>
    <t>Kabely, vodiče</t>
  </si>
  <si>
    <r>
      <t xml:space="preserve">CYKY 3x120+70 </t>
    </r>
    <r>
      <rPr>
        <b/>
        <sz val="12"/>
        <rFont val="Times New Roman"/>
        <family val="1"/>
        <charset val="238"/>
      </rPr>
      <t>(doměřit dle trasy)</t>
    </r>
  </si>
  <si>
    <t>CYKY 5Cx25</t>
  </si>
  <si>
    <t>CYKY 5Cx16</t>
  </si>
  <si>
    <t>CYKY 5Cx10</t>
  </si>
  <si>
    <t>CYKY 5Cx6</t>
  </si>
  <si>
    <t>CYKY 5Cx4</t>
  </si>
  <si>
    <t>CYKY 5Cx2,5</t>
  </si>
  <si>
    <t>CYKY 3Cx2,5</t>
  </si>
  <si>
    <t>CYKY 3Cx1,5</t>
  </si>
  <si>
    <t>CYKY 3Ax2,5</t>
  </si>
  <si>
    <t>CYKY 2Ax1,5</t>
  </si>
  <si>
    <t>CY 6 zž</t>
  </si>
  <si>
    <t>CY 25 zž</t>
  </si>
  <si>
    <t>kabel koncovka 4x120</t>
  </si>
  <si>
    <t>Vnější ochrana před bleskem - doplnění jímací soustavy "K"</t>
  </si>
  <si>
    <t>drát FeZn o 8mm</t>
  </si>
  <si>
    <t>(6m)</t>
  </si>
  <si>
    <t>jímací tyč JR3</t>
  </si>
  <si>
    <t>podpěry PV 21c</t>
  </si>
  <si>
    <t>bet podst pro JR2 102340</t>
  </si>
  <si>
    <t>podložka pod bet pod 102050</t>
  </si>
  <si>
    <t>svorka spojovací SS</t>
  </si>
  <si>
    <t>PSV Specifikace celkem</t>
  </si>
  <si>
    <t xml:space="preserve">PSV   ELEKTROMONTÁŽE    </t>
  </si>
  <si>
    <t>typová podl zás kr 3xzás 16A,230V</t>
  </si>
  <si>
    <t>montáž RMS-K2.1</t>
  </si>
  <si>
    <t>montáž RMS-Sh</t>
  </si>
  <si>
    <t>připojení pohonu vrat</t>
  </si>
  <si>
    <t>připojení pohonu žaluzijí</t>
  </si>
  <si>
    <t xml:space="preserve"> </t>
  </si>
  <si>
    <t>bet podst pro JR3 *****</t>
  </si>
  <si>
    <t>podložka pod bet pod *******</t>
  </si>
  <si>
    <t>Demontáže</t>
  </si>
  <si>
    <t>úpravy vývodu v poli 7, FU 7.6</t>
  </si>
  <si>
    <t>demontáž stáv výzbroje pro RMS-K2</t>
  </si>
  <si>
    <t xml:space="preserve">demontáž stáv elinstalace, </t>
  </si>
  <si>
    <t>Úpravy a přezbrojéní stáv rozváděče</t>
  </si>
  <si>
    <t>výzbroj pro RMS-K2</t>
  </si>
  <si>
    <t>nátěr rozváděče</t>
  </si>
  <si>
    <t>Zednické výpomoci</t>
  </si>
  <si>
    <t>drážky, vč zapravení</t>
  </si>
  <si>
    <t>kapsy</t>
  </si>
  <si>
    <t>průraz stěnou (vrtání)</t>
  </si>
  <si>
    <t>ekologická likvidace elektromateriálu</t>
  </si>
  <si>
    <t>Montáže celkem</t>
  </si>
  <si>
    <t>KRYCÍ LIST ROZPOČTU</t>
  </si>
  <si>
    <t>Název stavby</t>
  </si>
  <si>
    <t>JKSO</t>
  </si>
  <si>
    <t>Název objektu</t>
  </si>
  <si>
    <t>stavební úpravy 2.NP</t>
  </si>
  <si>
    <t>EČO</t>
  </si>
  <si>
    <t xml:space="preserve">   </t>
  </si>
  <si>
    <t>Místo</t>
  </si>
  <si>
    <t>Ostrava - Poruba</t>
  </si>
  <si>
    <t>IČ</t>
  </si>
  <si>
    <t>DIČ</t>
  </si>
  <si>
    <t>Objednatel</t>
  </si>
  <si>
    <t xml:space="preserve">VŠB - TU Ostrava   </t>
  </si>
  <si>
    <t>Projektant</t>
  </si>
  <si>
    <t xml:space="preserve">Ing. Jiří Fidler   </t>
  </si>
  <si>
    <t>Zhotovitel</t>
  </si>
  <si>
    <t xml:space="preserve">dle výběrového řízení   </t>
  </si>
  <si>
    <t>Zpracoval</t>
  </si>
  <si>
    <t>Ing. Jiří Fidler</t>
  </si>
  <si>
    <t>Rozpočet číslo</t>
  </si>
  <si>
    <t>Dne</t>
  </si>
  <si>
    <t>CZ-CPV</t>
  </si>
  <si>
    <t>CZ-CPA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</si>
  <si>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</si>
  <si>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</si>
  <si>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</si>
  <si>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</si>
  <si>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</si>
  <si>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</si>
  <si>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</si>
  <si>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</si>
  <si>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</si>
  <si>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</si>
  <si>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</si>
  <si>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</si>
  <si>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</si>
  <si>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</si>
  <si>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</si>
  <si>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Dodávky</t>
  </si>
  <si>
    <t>Práce přesčas</t>
  </si>
  <si>
    <t>13</t>
  </si>
  <si>
    <t>Montáž</t>
  </si>
  <si>
    <t>Bez pevné podl.</t>
  </si>
  <si>
    <t>14</t>
  </si>
  <si>
    <t xml:space="preserve">Projektové práce   </t>
  </si>
  <si>
    <t>10</t>
  </si>
  <si>
    <t>Kulturní památka</t>
  </si>
  <si>
    <t>15</t>
  </si>
  <si>
    <t xml:space="preserve">Územní vlivy   </t>
  </si>
  <si>
    <t>11</t>
  </si>
  <si>
    <t>16</t>
  </si>
  <si>
    <t>"M"</t>
  </si>
  <si>
    <t>17</t>
  </si>
  <si>
    <t xml:space="preserve">Jiné VRN   </t>
  </si>
  <si>
    <t>18</t>
  </si>
  <si>
    <t>VRN z rozpočtu</t>
  </si>
  <si>
    <t>ZRN (ř. 1-6)</t>
  </si>
  <si>
    <t>12</t>
  </si>
  <si>
    <t>DN (ř. 8-11)</t>
  </si>
  <si>
    <t>19</t>
  </si>
  <si>
    <t>VRN (ř. 13-18)</t>
  </si>
  <si>
    <t>20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</si>
  <si>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</si>
  <si>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</si>
  <si>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</si>
  <si>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</si>
  <si>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</si>
  <si>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</si>
  <si>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</si>
  <si>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</si>
  <si>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</si>
  <si>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</si>
  <si>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</si>
  <si>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</si>
  <si>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</si>
  <si>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</si>
  <si>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</si>
  <si>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</si>
  <si>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</si>
  <si>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</si>
  <si>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>2.5%</t>
  </si>
  <si>
    <t>KEline S/FTP kabel 4x2xAWG24 Cat.6A</t>
  </si>
  <si>
    <t>KEline zásuvka 2xRJ45 S/FTP, 6A, pod omítkua dle umístění</t>
  </si>
  <si>
    <t>KEline patch panel 24xRJ45 S/FTP, 6A, 1U, černý</t>
  </si>
  <si>
    <t>KEline patch kabel S/FTP, 6A - 3m</t>
  </si>
  <si>
    <t>KEline patch kabel S/FTP, 6A - 1m</t>
  </si>
  <si>
    <t>Stojanový rozvaděč 42U (š)800x(h)800</t>
  </si>
  <si>
    <t>Switch 24 GE portů PoE+ specifikace v TZ</t>
  </si>
  <si>
    <t>Switch 48 GE portů specifikace v TZ</t>
  </si>
  <si>
    <t>AP pro WiFi specifikace v TZ</t>
  </si>
  <si>
    <t>Požární ucpávka do 25cm</t>
  </si>
  <si>
    <t xml:space="preserve">2,4*0,9*0,3   </t>
  </si>
  <si>
    <t>621251011</t>
  </si>
  <si>
    <t xml:space="preserve">Příplatek k cenám kontaktního zateplení vnějších podhledů za upevnění izolace tl do 40 mm přes 22,5m   </t>
  </si>
  <si>
    <t xml:space="preserve">2,6*1,1   </t>
  </si>
  <si>
    <t>621251101</t>
  </si>
  <si>
    <t xml:space="preserve">Příplatek k cenám kontaktního zateplení podhledů za použití tepelněizolačních zátek z polystyrenu   </t>
  </si>
  <si>
    <t>622131102</t>
  </si>
  <si>
    <t xml:space="preserve">Cementový postřik vnějších stěn nanášený síťovitě ručně   </t>
  </si>
  <si>
    <t xml:space="preserve">"doplnění fsády po nastěhování 3D tiskárny"1,1*2,6   </t>
  </si>
  <si>
    <t>622131111</t>
  </si>
  <si>
    <t xml:space="preserve">Polymercementový spojovací můstek vnějších stěn nanášený ručně   </t>
  </si>
  <si>
    <t>622131121</t>
  </si>
  <si>
    <t xml:space="preserve">Penetrace akrylát-silikon vnějších stěn nanášená ručně   </t>
  </si>
  <si>
    <t>622142001</t>
  </si>
  <si>
    <t xml:space="preserve">Potažení vnějších stěn sklovláknitým pletivem vtlačeným do tenkovrstvé hmoty   </t>
  </si>
  <si>
    <t>622143002</t>
  </si>
  <si>
    <t xml:space="preserve">Montáž omítkových plastových nebo pozinkovaných dilatačních profilů   </t>
  </si>
  <si>
    <t>553430140</t>
  </si>
  <si>
    <t xml:space="preserve">profil omítkový dilatační CATNIC č. 7007 pro omítky venkovní 12 mm   </t>
  </si>
  <si>
    <t xml:space="preserve">5,2 * 1,05   </t>
  </si>
  <si>
    <t>622252002</t>
  </si>
  <si>
    <t xml:space="preserve">Montáž ostatních lišt kontaktního zateplení   </t>
  </si>
  <si>
    <t>590514700</t>
  </si>
  <si>
    <t xml:space="preserve">lišta rohová Al 22 / 22 mm perforovaná   </t>
  </si>
  <si>
    <t xml:space="preserve">4,8 * 1,05   </t>
  </si>
  <si>
    <t>622261221</t>
  </si>
  <si>
    <t xml:space="preserve">PZS z betonových cihel parapet  tl 100 mm   </t>
  </si>
  <si>
    <t>622512011</t>
  </si>
  <si>
    <t xml:space="preserve">Tenkovrstvá akrylátová hydrofilní zrnitá omítka tl. 1,5 mm včetně penetrace vnějších stěn   </t>
  </si>
  <si>
    <t xml:space="preserve">"doplnění fasády po nastěhování 3D tidkárny" 2,6*1,1   </t>
  </si>
  <si>
    <t>625141003</t>
  </si>
  <si>
    <t xml:space="preserve">Obklad venkovní betonové konstrukce deskami dřevovláknitými s vrstvou EPS tl. 25 mm   </t>
  </si>
  <si>
    <t>629999011</t>
  </si>
  <si>
    <t xml:space="preserve">Příplatek k úpravám povrchů za provádění styku dvou barev nebo struktur na fasádě   </t>
  </si>
  <si>
    <t xml:space="preserve">2,6+1,1+1,1   </t>
  </si>
  <si>
    <t>953334651</t>
  </si>
  <si>
    <t xml:space="preserve">Kruhový PVC profil do řízených smršťovacích spar betonových kcí š 240 mm   </t>
  </si>
  <si>
    <t xml:space="preserve">Stavba:   Stavební úperavy pavilonu K </t>
  </si>
  <si>
    <t xml:space="preserve">Zdivo nosné vnější POROTHERM tl 300 mm pevnosti P 10 na MC   </t>
  </si>
  <si>
    <t xml:space="preserve">"prostup 3D tisk" 1   </t>
  </si>
  <si>
    <t xml:space="preserve">Napuštění potrubí primárního okruhu </t>
  </si>
  <si>
    <t>72117R401</t>
  </si>
  <si>
    <t xml:space="preserve">Propojení kanalizačního svodového potrubí průběžného pomocí přesuvek   </t>
  </si>
  <si>
    <t>72117R402</t>
  </si>
  <si>
    <t xml:space="preserve">Napojení potrubí na stávající potrubí navrtávkou - 1.NP DN70   </t>
  </si>
  <si>
    <t>M</t>
  </si>
  <si>
    <t xml:space="preserve">Práce a dodávky M   </t>
  </si>
  <si>
    <t>DDT</t>
  </si>
  <si>
    <t xml:space="preserve">Rozvod stlačeného vzduchu   </t>
  </si>
  <si>
    <t>921</t>
  </si>
  <si>
    <t>210230131</t>
  </si>
  <si>
    <t xml:space="preserve">Dodávka a montážventilů uzavíracích včetně pojistných ventilů   </t>
  </si>
  <si>
    <t>210230132</t>
  </si>
  <si>
    <t xml:space="preserve">Dodávka a montáž kohoutů manometrových zkušebních Jt 25   </t>
  </si>
  <si>
    <t>210230151</t>
  </si>
  <si>
    <t xml:space="preserve">Dodávka a montáž ventilů odvodňovacích G1/2 pro 16 trubku   </t>
  </si>
  <si>
    <t>210230153</t>
  </si>
  <si>
    <t xml:space="preserve">Montáž tlakoměrů normálních pro vzduch   </t>
  </si>
  <si>
    <t>210230005</t>
  </si>
  <si>
    <t xml:space="preserve">Montáž potrubí pro rozvod stlačeného vzduchu   </t>
  </si>
  <si>
    <t>140</t>
  </si>
  <si>
    <t>140110700</t>
  </si>
  <si>
    <t xml:space="preserve">trubka PPR D32  - provedení modrá s tepelnou izalací tl. 20mm   </t>
  </si>
  <si>
    <t xml:space="preserve">Montáž potrubí pro rozvod stlačeného vzduchu  16x1,5 mm   </t>
  </si>
  <si>
    <t>14011R680</t>
  </si>
  <si>
    <t xml:space="preserve">trubka PPR D 16 modrá s tepelnou izolací MIRELON tl. 20mm   </t>
  </si>
  <si>
    <t>21023R121</t>
  </si>
  <si>
    <t xml:space="preserve">Dodávka a montáž ventilů uzavíracích redukčních s ermety Jt 32   </t>
  </si>
  <si>
    <t>21023R221</t>
  </si>
  <si>
    <t xml:space="preserve">Napojení na stávající rozvod stlačeného vzduchu  v 1.NP   </t>
  </si>
  <si>
    <t>21023R272</t>
  </si>
  <si>
    <t xml:space="preserve">Revize, seřízení a uvedení do provozu   </t>
  </si>
  <si>
    <t>21024R111</t>
  </si>
  <si>
    <t xml:space="preserve">Zkouška kapacitní   </t>
  </si>
  <si>
    <t>21024R121</t>
  </si>
  <si>
    <t xml:space="preserve">Revize   </t>
  </si>
  <si>
    <t>2102R0105</t>
  </si>
  <si>
    <t xml:space="preserve">Dodávka a montáž ventilů uzavíracích s ermety JS 20   </t>
  </si>
  <si>
    <t xml:space="preserve">Stavební výpomoce   </t>
  </si>
  <si>
    <t>HZS2211</t>
  </si>
  <si>
    <t xml:space="preserve">Hodinová zúčtovací sazba instalatér   </t>
  </si>
  <si>
    <t>HZS2212</t>
  </si>
  <si>
    <t xml:space="preserve">Hodinová zúčtovací sazba instalatér odborný   </t>
  </si>
  <si>
    <t>Stavba:   Stavební úperavy pavilonu K</t>
  </si>
  <si>
    <t xml:space="preserve">dveře automatické  posuvné, 2 křídlé , 4,05x2,75 ,odkaz 6/P   </t>
  </si>
  <si>
    <t xml:space="preserve">dveře posuvné 2,45 x 2,85m ,odkaz 5/P   </t>
  </si>
  <si>
    <t>RD 01</t>
  </si>
  <si>
    <t>Rozváděčová skříň 600x600x2100mm</t>
  </si>
  <si>
    <t xml:space="preserve"> posuvné dveře prosklené 6,4 x 2,85 , odkaz 10/P   </t>
  </si>
  <si>
    <t xml:space="preserve">Demontáž dřevěné skříně vedle stávajícího rozvaděče </t>
  </si>
  <si>
    <t>drobné stavební úpravy spojené s D+M rozvaděče</t>
  </si>
  <si>
    <t xml:space="preserve">Náčrt svítidel je součástí rozpočtu, je zapotřebí zachovat vzhled svítidla </t>
  </si>
  <si>
    <t>Typy vypínačů a zásuvek nutno odsouhlasit s odpovědným zástupcem investora</t>
  </si>
  <si>
    <t>Vzhled vypínačů a zásuvek musí být jednotný a v souladu s řešením interiéru (např. TANGO)</t>
  </si>
  <si>
    <t>neobsazeno</t>
  </si>
  <si>
    <t xml:space="preserve">Stavební úpravy pavilonu 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</si>
</sst>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_-* #,##0.00\ _K_č_-;\-* #,##0.00\ _K_č_-;_-* \-??\ _K_č_-;_-@_-"/>
    <numFmt numFmtId="166" formatCode="0.0"/>
    <numFmt numFmtId="167" formatCode="#,##0_ ;\-#,##0\ "/>
    <numFmt numFmtId="168" formatCode="#,##0.000;\-#,##0.000"/>
    <numFmt numFmtId="169" formatCode="###0;\-###0"/>
    <numFmt numFmtId="170" formatCode="0.00%;\-0.00%"/>
    <numFmt numFmtId="171" formatCode="###0.0;\-###0.0"/>
  </numFmts>
  <fonts count="4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8"/>
      <color indexed="8"/>
      <name val="Tahoma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2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u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20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4"/>
      <name val="Times New Roman"/>
      <family val="1"/>
      <charset val="238"/>
    </font>
    <font>
      <b/>
      <sz val="10"/>
      <name val="Arial"/>
      <charset val="238"/>
    </font>
    <font>
      <sz val="10"/>
      <name val="Arial"/>
      <charset val="238"/>
    </font>
    <font>
      <b/>
      <u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color indexed="10"/>
      <name val="Arial"/>
      <charset val="238"/>
    </font>
    <font>
      <b/>
      <sz val="18"/>
      <color indexed="10"/>
      <name val="Arial CE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sz val="11"/>
      <color rgb="FF444444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</borders>
  <cellStyleXfs count="1">
    <xf numFmtId="0" fontId="0" fillId="0" borderId="0"/>
  </cellStyleXfs>
  <cellXfs count="412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/>
    <xf numFmtId="0" fontId="1" fillId="0" borderId="0" xfId="0" applyFont="1"/>
    <xf numFmtId="3" fontId="2" fillId="0" borderId="0" xfId="0" applyNumberFormat="1" applyFont="1"/>
    <xf numFmtId="2" fontId="4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2" fontId="4" fillId="2" borderId="5" xfId="0" applyNumberFormat="1" applyFont="1" applyFill="1" applyBorder="1" applyAlignment="1">
      <alignment horizontal="justify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left" vertical="center"/>
    </xf>
    <xf numFmtId="3" fontId="4" fillId="2" borderId="8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left" vertical="center"/>
    </xf>
    <xf numFmtId="3" fontId="4" fillId="2" borderId="11" xfId="0" applyNumberFormat="1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0" fillId="0" borderId="12" xfId="0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1" fontId="4" fillId="2" borderId="14" xfId="0" applyNumberFormat="1" applyFont="1" applyFill="1" applyBorder="1" applyAlignment="1">
      <alignment horizontal="center" vertical="center" wrapText="1"/>
    </xf>
    <xf numFmtId="3" fontId="4" fillId="2" borderId="14" xfId="0" applyNumberFormat="1" applyFont="1" applyFill="1" applyBorder="1" applyAlignment="1">
      <alignment horizontal="left" vertical="center"/>
    </xf>
    <xf numFmtId="3" fontId="4" fillId="2" borderId="14" xfId="0" applyNumberFormat="1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righ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vertical="center" wrapText="1"/>
    </xf>
    <xf numFmtId="3" fontId="0" fillId="0" borderId="14" xfId="0" applyNumberFormat="1" applyFont="1" applyFill="1" applyBorder="1" applyAlignment="1">
      <alignment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49" fontId="0" fillId="2" borderId="14" xfId="0" applyNumberFormat="1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3" fontId="5" fillId="2" borderId="14" xfId="0" applyNumberFormat="1" applyFont="1" applyFill="1" applyBorder="1" applyAlignment="1">
      <alignment vertical="center" wrapText="1"/>
    </xf>
    <xf numFmtId="3" fontId="5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0" fillId="2" borderId="14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3" fontId="0" fillId="2" borderId="14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/>
    </xf>
    <xf numFmtId="0" fontId="4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/>
    </xf>
    <xf numFmtId="3" fontId="0" fillId="0" borderId="14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7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3" fontId="5" fillId="0" borderId="18" xfId="0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0" borderId="14" xfId="0" applyFont="1" applyFill="1" applyBorder="1" applyAlignment="1">
      <alignment vertical="center" wrapText="1"/>
    </xf>
    <xf numFmtId="165" fontId="0" fillId="0" borderId="14" xfId="0" applyNumberFormat="1" applyFont="1" applyFill="1" applyBorder="1" applyAlignment="1">
      <alignment vertical="center" wrapText="1"/>
    </xf>
    <xf numFmtId="165" fontId="5" fillId="0" borderId="14" xfId="0" applyNumberFormat="1" applyFont="1" applyFill="1" applyBorder="1" applyAlignment="1">
      <alignment vertical="center" wrapText="1"/>
    </xf>
    <xf numFmtId="165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vertical="center" wrapText="1"/>
    </xf>
    <xf numFmtId="0" fontId="0" fillId="2" borderId="14" xfId="0" applyFont="1" applyFill="1" applyBorder="1" applyAlignment="1">
      <alignment vertical="center" wrapText="1"/>
    </xf>
    <xf numFmtId="166" fontId="5" fillId="2" borderId="14" xfId="0" applyNumberFormat="1" applyFont="1" applyFill="1" applyBorder="1" applyAlignment="1">
      <alignment horizontal="center" vertical="center" wrapText="1"/>
    </xf>
    <xf numFmtId="167" fontId="0" fillId="2" borderId="14" xfId="0" applyNumberFormat="1" applyFont="1" applyFill="1" applyBorder="1" applyAlignment="1">
      <alignment vertical="center" wrapText="1"/>
    </xf>
    <xf numFmtId="167" fontId="0" fillId="2" borderId="14" xfId="0" applyNumberFormat="1" applyFont="1" applyFill="1" applyBorder="1" applyAlignment="1">
      <alignment horizontal="right" vertical="center" wrapText="1"/>
    </xf>
    <xf numFmtId="167" fontId="5" fillId="2" borderId="14" xfId="0" applyNumberFormat="1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167" fontId="0" fillId="0" borderId="14" xfId="0" applyNumberFormat="1" applyFont="1" applyFill="1" applyBorder="1" applyAlignment="1">
      <alignment vertical="center" wrapText="1"/>
    </xf>
    <xf numFmtId="167" fontId="0" fillId="0" borderId="14" xfId="0" applyNumberFormat="1" applyFont="1" applyFill="1" applyBorder="1" applyAlignment="1">
      <alignment horizontal="right" vertical="center" wrapText="1"/>
    </xf>
    <xf numFmtId="167" fontId="5" fillId="0" borderId="14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3" fontId="5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vertical="center" wrapText="1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wrapText="1"/>
    </xf>
    <xf numFmtId="0" fontId="5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3" fontId="0" fillId="0" borderId="20" xfId="0" applyNumberFormat="1" applyBorder="1"/>
    <xf numFmtId="0" fontId="0" fillId="0" borderId="20" xfId="0" applyFont="1" applyBorder="1"/>
    <xf numFmtId="0" fontId="0" fillId="0" borderId="20" xfId="0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3" fontId="0" fillId="0" borderId="0" xfId="0" applyNumberFormat="1" applyBorder="1"/>
    <xf numFmtId="0" fontId="0" fillId="0" borderId="0" xfId="0" applyFont="1" applyBorder="1"/>
    <xf numFmtId="0" fontId="0" fillId="0" borderId="0" xfId="0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2" xfId="0" applyBorder="1" applyAlignment="1">
      <alignment wrapText="1"/>
    </xf>
    <xf numFmtId="0" fontId="5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3" fontId="0" fillId="0" borderId="22" xfId="0" applyNumberFormat="1" applyBorder="1"/>
    <xf numFmtId="0" fontId="0" fillId="0" borderId="22" xfId="0" applyFont="1" applyBorder="1"/>
    <xf numFmtId="0" fontId="0" fillId="0" borderId="22" xfId="0" applyBorder="1" applyAlignment="1">
      <alignment horizontal="right" vertical="center"/>
    </xf>
    <xf numFmtId="3" fontId="3" fillId="0" borderId="0" xfId="0" applyNumberFormat="1" applyFont="1"/>
    <xf numFmtId="0" fontId="0" fillId="0" borderId="0" xfId="0" applyAlignment="1" applyProtection="1">
      <alignment horizontal="left" vertical="top"/>
      <protection locked="0"/>
    </xf>
    <xf numFmtId="3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 vertical="center"/>
    </xf>
    <xf numFmtId="37" fontId="17" fillId="0" borderId="0" xfId="0" applyNumberFormat="1" applyFont="1" applyAlignment="1" applyProtection="1">
      <alignment horizontal="right" vertical="top"/>
    </xf>
    <xf numFmtId="0" fontId="18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top" wrapText="1"/>
    </xf>
    <xf numFmtId="168" fontId="18" fillId="0" borderId="0" xfId="0" applyNumberFormat="1" applyFont="1" applyAlignment="1" applyProtection="1">
      <alignment horizontal="right" vertical="top"/>
    </xf>
    <xf numFmtId="39" fontId="19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8" fontId="6" fillId="0" borderId="0" xfId="0" applyNumberFormat="1" applyFont="1" applyAlignment="1" applyProtection="1">
      <alignment horizontal="right" vertical="top"/>
    </xf>
    <xf numFmtId="39" fontId="6" fillId="0" borderId="0" xfId="0" applyNumberFormat="1" applyFont="1" applyAlignment="1" applyProtection="1">
      <alignment horizontal="right" vertical="top"/>
    </xf>
    <xf numFmtId="0" fontId="19" fillId="0" borderId="0" xfId="0" applyFont="1" applyAlignment="1" applyProtection="1">
      <alignment horizontal="left"/>
    </xf>
    <xf numFmtId="0" fontId="18" fillId="3" borderId="23" xfId="0" applyFont="1" applyFill="1" applyBorder="1" applyAlignment="1" applyProtection="1">
      <alignment horizontal="center" vertical="center" wrapText="1"/>
    </xf>
    <xf numFmtId="37" fontId="20" fillId="0" borderId="0" xfId="0" applyNumberFormat="1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 wrapText="1"/>
      <protection locked="0"/>
    </xf>
    <xf numFmtId="168" fontId="20" fillId="0" borderId="0" xfId="0" applyNumberFormat="1" applyFont="1" applyAlignment="1" applyProtection="1">
      <alignment horizontal="right"/>
      <protection locked="0"/>
    </xf>
    <xf numFmtId="39" fontId="20" fillId="0" borderId="0" xfId="0" applyNumberFormat="1" applyFont="1" applyAlignment="1" applyProtection="1">
      <alignment horizontal="right"/>
      <protection locked="0"/>
    </xf>
    <xf numFmtId="37" fontId="21" fillId="0" borderId="0" xfId="0" applyNumberFormat="1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left" wrapText="1"/>
      <protection locked="0"/>
    </xf>
    <xf numFmtId="168" fontId="21" fillId="0" borderId="0" xfId="0" applyNumberFormat="1" applyFont="1" applyAlignment="1" applyProtection="1">
      <alignment horizontal="right"/>
      <protection locked="0"/>
    </xf>
    <xf numFmtId="39" fontId="21" fillId="0" borderId="0" xfId="0" applyNumberFormat="1" applyFont="1" applyAlignment="1" applyProtection="1">
      <alignment horizontal="right"/>
      <protection locked="0"/>
    </xf>
    <xf numFmtId="37" fontId="18" fillId="0" borderId="19" xfId="0" applyNumberFormat="1" applyFont="1" applyBorder="1" applyAlignment="1" applyProtection="1">
      <alignment horizontal="right"/>
      <protection locked="0"/>
    </xf>
    <xf numFmtId="0" fontId="18" fillId="0" borderId="19" xfId="0" applyFont="1" applyBorder="1" applyAlignment="1" applyProtection="1">
      <alignment horizontal="left" wrapText="1"/>
      <protection locked="0"/>
    </xf>
    <xf numFmtId="168" fontId="18" fillId="0" borderId="19" xfId="0" applyNumberFormat="1" applyFont="1" applyBorder="1" applyAlignment="1" applyProtection="1">
      <alignment horizontal="right"/>
      <protection locked="0"/>
    </xf>
    <xf numFmtId="39" fontId="18" fillId="0" borderId="19" xfId="0" applyNumberFormat="1" applyFont="1" applyBorder="1" applyAlignment="1" applyProtection="1">
      <alignment horizontal="right"/>
      <protection locked="0"/>
    </xf>
    <xf numFmtId="37" fontId="22" fillId="0" borderId="0" xfId="0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 wrapText="1"/>
      <protection locked="0"/>
    </xf>
    <xf numFmtId="168" fontId="22" fillId="0" borderId="0" xfId="0" applyNumberFormat="1" applyFont="1" applyAlignment="1" applyProtection="1">
      <alignment horizontal="right"/>
      <protection locked="0"/>
    </xf>
    <xf numFmtId="39" fontId="22" fillId="0" borderId="0" xfId="0" applyNumberFormat="1" applyFont="1" applyAlignment="1" applyProtection="1">
      <alignment horizontal="right"/>
      <protection locked="0"/>
    </xf>
    <xf numFmtId="37" fontId="23" fillId="0" borderId="0" xfId="0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 wrapText="1"/>
      <protection locked="0"/>
    </xf>
    <xf numFmtId="168" fontId="23" fillId="0" borderId="0" xfId="0" applyNumberFormat="1" applyFont="1" applyAlignment="1" applyProtection="1">
      <alignment horizontal="right"/>
      <protection locked="0"/>
    </xf>
    <xf numFmtId="39" fontId="23" fillId="0" borderId="0" xfId="0" applyNumberFormat="1" applyFont="1" applyAlignment="1" applyProtection="1">
      <alignment horizontal="right"/>
      <protection locked="0"/>
    </xf>
    <xf numFmtId="37" fontId="24" fillId="0" borderId="19" xfId="0" applyNumberFormat="1" applyFont="1" applyBorder="1" applyAlignment="1" applyProtection="1">
      <alignment horizontal="right"/>
      <protection locked="0"/>
    </xf>
    <xf numFmtId="0" fontId="24" fillId="0" borderId="19" xfId="0" applyFont="1" applyBorder="1" applyAlignment="1" applyProtection="1">
      <alignment horizontal="left" wrapText="1"/>
      <protection locked="0"/>
    </xf>
    <xf numFmtId="168" fontId="24" fillId="0" borderId="19" xfId="0" applyNumberFormat="1" applyFont="1" applyBorder="1" applyAlignment="1" applyProtection="1">
      <alignment horizontal="right"/>
      <protection locked="0"/>
    </xf>
    <xf numFmtId="39" fontId="24" fillId="0" borderId="19" xfId="0" applyNumberFormat="1" applyFont="1" applyBorder="1" applyAlignment="1" applyProtection="1">
      <alignment horizontal="right"/>
      <protection locked="0"/>
    </xf>
    <xf numFmtId="37" fontId="7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 wrapText="1"/>
      <protection locked="0"/>
    </xf>
    <xf numFmtId="168" fontId="7" fillId="0" borderId="0" xfId="0" applyNumberFormat="1" applyFont="1" applyAlignment="1" applyProtection="1">
      <alignment horizontal="right"/>
      <protection locked="0"/>
    </xf>
    <xf numFmtId="39" fontId="7" fillId="0" borderId="0" xfId="0" applyNumberFormat="1" applyFont="1" applyAlignment="1" applyProtection="1">
      <alignment horizontal="right"/>
      <protection locked="0"/>
    </xf>
    <xf numFmtId="0" fontId="25" fillId="0" borderId="0" xfId="0" applyFont="1" applyAlignment="1"/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/>
    <xf numFmtId="0" fontId="30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0" fillId="0" borderId="0" xfId="0" applyAlignment="1">
      <alignment horizontal="righ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36" fillId="0" borderId="0" xfId="0" applyFont="1"/>
    <xf numFmtId="0" fontId="37" fillId="0" borderId="0" xfId="0" applyFont="1"/>
    <xf numFmtId="0" fontId="30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8" fillId="0" borderId="24" xfId="0" applyFont="1" applyBorder="1" applyAlignment="1" applyProtection="1">
      <alignment horizontal="left"/>
    </xf>
    <xf numFmtId="0" fontId="8" fillId="0" borderId="25" xfId="0" applyFont="1" applyBorder="1" applyAlignment="1" applyProtection="1">
      <alignment horizontal="left"/>
    </xf>
    <xf numFmtId="0" fontId="8" fillId="0" borderId="26" xfId="0" applyFont="1" applyBorder="1" applyAlignment="1" applyProtection="1">
      <alignment horizontal="left"/>
    </xf>
    <xf numFmtId="0" fontId="8" fillId="0" borderId="27" xfId="0" applyFont="1" applyBorder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41" fillId="0" borderId="0" xfId="0" applyFont="1" applyAlignment="1" applyProtection="1">
      <alignment horizontal="left"/>
    </xf>
    <xf numFmtId="0" fontId="8" fillId="0" borderId="28" xfId="0" applyFont="1" applyBorder="1" applyAlignment="1" applyProtection="1">
      <alignment horizontal="left"/>
    </xf>
    <xf numFmtId="0" fontId="8" fillId="0" borderId="29" xfId="0" applyFont="1" applyBorder="1" applyAlignment="1" applyProtection="1">
      <alignment horizontal="left"/>
    </xf>
    <xf numFmtId="0" fontId="8" fillId="0" borderId="30" xfId="0" applyFont="1" applyBorder="1" applyAlignment="1" applyProtection="1">
      <alignment horizontal="left"/>
    </xf>
    <xf numFmtId="0" fontId="8" fillId="0" borderId="31" xfId="0" applyFont="1" applyBorder="1" applyAlignment="1" applyProtection="1">
      <alignment horizontal="left"/>
    </xf>
    <xf numFmtId="0" fontId="42" fillId="0" borderId="32" xfId="0" applyFont="1" applyBorder="1" applyAlignment="1" applyProtection="1">
      <alignment horizontal="left" vertical="center"/>
    </xf>
    <xf numFmtId="0" fontId="42" fillId="0" borderId="25" xfId="0" applyFont="1" applyBorder="1" applyAlignment="1" applyProtection="1">
      <alignment horizontal="left" vertical="center"/>
    </xf>
    <xf numFmtId="0" fontId="42" fillId="0" borderId="33" xfId="0" applyFont="1" applyBorder="1" applyAlignment="1" applyProtection="1">
      <alignment horizontal="left" vertical="center"/>
    </xf>
    <xf numFmtId="0" fontId="42" fillId="0" borderId="34" xfId="0" applyFont="1" applyBorder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/>
    </xf>
    <xf numFmtId="0" fontId="13" fillId="0" borderId="35" xfId="0" applyFont="1" applyBorder="1" applyAlignment="1" applyProtection="1">
      <alignment horizontal="left" vertical="center"/>
    </xf>
    <xf numFmtId="0" fontId="42" fillId="0" borderId="36" xfId="0" applyFont="1" applyBorder="1" applyAlignment="1" applyProtection="1">
      <alignment horizontal="left" vertical="center"/>
    </xf>
    <xf numFmtId="0" fontId="42" fillId="0" borderId="37" xfId="0" applyFont="1" applyBorder="1" applyAlignment="1" applyProtection="1">
      <alignment horizontal="left" vertical="center"/>
    </xf>
    <xf numFmtId="0" fontId="13" fillId="0" borderId="34" xfId="0" applyFont="1" applyBorder="1" applyAlignment="1" applyProtection="1">
      <alignment horizontal="left" vertical="center"/>
    </xf>
    <xf numFmtId="0" fontId="13" fillId="0" borderId="38" xfId="0" applyFont="1" applyBorder="1" applyAlignment="1" applyProtection="1">
      <alignment horizontal="left" vertical="center"/>
    </xf>
    <xf numFmtId="0" fontId="42" fillId="0" borderId="40" xfId="0" applyFont="1" applyBorder="1" applyAlignment="1" applyProtection="1">
      <alignment horizontal="left" vertical="center"/>
    </xf>
    <xf numFmtId="0" fontId="13" fillId="0" borderId="41" xfId="0" applyFont="1" applyBorder="1" applyAlignment="1" applyProtection="1">
      <alignment horizontal="left" vertical="center"/>
    </xf>
    <xf numFmtId="0" fontId="42" fillId="0" borderId="42" xfId="0" applyFont="1" applyBorder="1" applyAlignment="1" applyProtection="1">
      <alignment horizontal="left" vertical="center"/>
    </xf>
    <xf numFmtId="0" fontId="42" fillId="0" borderId="34" xfId="0" applyFont="1" applyBorder="1" applyAlignment="1" applyProtection="1">
      <alignment horizontal="left" vertical="top"/>
    </xf>
    <xf numFmtId="0" fontId="42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horizontal="left" vertical="top"/>
    </xf>
    <xf numFmtId="0" fontId="42" fillId="0" borderId="37" xfId="0" applyFont="1" applyBorder="1" applyAlignment="1" applyProtection="1">
      <alignment horizontal="left" vertical="top"/>
    </xf>
    <xf numFmtId="0" fontId="13" fillId="0" borderId="0" xfId="0" applyFont="1" applyAlignment="1" applyProtection="1">
      <alignment horizontal="left" vertical="center"/>
    </xf>
    <xf numFmtId="0" fontId="43" fillId="0" borderId="36" xfId="0" applyFont="1" applyBorder="1" applyAlignment="1" applyProtection="1">
      <alignment horizontal="left" vertical="center"/>
    </xf>
    <xf numFmtId="0" fontId="13" fillId="0" borderId="23" xfId="0" applyFont="1" applyBorder="1" applyAlignment="1" applyProtection="1">
      <alignment horizontal="left" vertical="center"/>
    </xf>
    <xf numFmtId="0" fontId="14" fillId="0" borderId="40" xfId="0" applyFont="1" applyBorder="1" applyAlignment="1" applyProtection="1">
      <alignment horizontal="left" vertical="center"/>
    </xf>
    <xf numFmtId="0" fontId="42" fillId="0" borderId="43" xfId="0" applyFont="1" applyBorder="1" applyAlignment="1" applyProtection="1">
      <alignment horizontal="left" vertical="center"/>
    </xf>
    <xf numFmtId="0" fontId="42" fillId="0" borderId="30" xfId="0" applyFont="1" applyBorder="1" applyAlignment="1" applyProtection="1">
      <alignment horizontal="left" vertical="center"/>
    </xf>
    <xf numFmtId="0" fontId="42" fillId="0" borderId="44" xfId="0" applyFont="1" applyBorder="1" applyAlignment="1" applyProtection="1">
      <alignment horizontal="left" vertical="center"/>
    </xf>
    <xf numFmtId="0" fontId="42" fillId="0" borderId="45" xfId="0" applyFont="1" applyBorder="1" applyAlignment="1" applyProtection="1">
      <alignment horizontal="left" vertical="center"/>
    </xf>
    <xf numFmtId="0" fontId="42" fillId="0" borderId="46" xfId="0" applyFont="1" applyBorder="1" applyAlignment="1" applyProtection="1">
      <alignment horizontal="left" vertical="center"/>
    </xf>
    <xf numFmtId="0" fontId="26" fillId="0" borderId="46" xfId="0" applyFont="1" applyBorder="1" applyAlignment="1" applyProtection="1">
      <alignment horizontal="left" vertical="center"/>
    </xf>
    <xf numFmtId="0" fontId="42" fillId="0" borderId="47" xfId="0" applyFont="1" applyBorder="1" applyAlignment="1" applyProtection="1">
      <alignment horizontal="left" vertical="center"/>
    </xf>
    <xf numFmtId="0" fontId="42" fillId="0" borderId="48" xfId="0" applyFont="1" applyBorder="1" applyAlignment="1" applyProtection="1">
      <alignment horizontal="left" vertical="center"/>
    </xf>
    <xf numFmtId="0" fontId="42" fillId="0" borderId="49" xfId="0" applyFont="1" applyBorder="1" applyAlignment="1" applyProtection="1">
      <alignment horizontal="left" vertical="center"/>
    </xf>
    <xf numFmtId="0" fontId="42" fillId="0" borderId="50" xfId="0" applyFont="1" applyBorder="1" applyAlignment="1" applyProtection="1">
      <alignment horizontal="left" vertical="center"/>
    </xf>
    <xf numFmtId="0" fontId="42" fillId="0" borderId="51" xfId="0" applyFont="1" applyBorder="1" applyAlignment="1" applyProtection="1">
      <alignment horizontal="left" vertical="center"/>
    </xf>
    <xf numFmtId="0" fontId="42" fillId="0" borderId="52" xfId="0" applyFont="1" applyBorder="1" applyAlignment="1" applyProtection="1">
      <alignment horizontal="left" vertical="center"/>
    </xf>
    <xf numFmtId="169" fontId="8" fillId="0" borderId="53" xfId="0" applyNumberFormat="1" applyFont="1" applyBorder="1" applyAlignment="1" applyProtection="1">
      <alignment horizontal="right" vertical="center"/>
    </xf>
    <xf numFmtId="169" fontId="8" fillId="0" borderId="54" xfId="0" applyNumberFormat="1" applyFont="1" applyBorder="1" applyAlignment="1" applyProtection="1">
      <alignment horizontal="right" vertical="center"/>
    </xf>
    <xf numFmtId="37" fontId="5" fillId="0" borderId="55" xfId="0" applyNumberFormat="1" applyFont="1" applyBorder="1" applyAlignment="1" applyProtection="1">
      <alignment horizontal="right" vertical="center"/>
    </xf>
    <xf numFmtId="39" fontId="5" fillId="0" borderId="56" xfId="0" applyNumberFormat="1" applyFont="1" applyBorder="1" applyAlignment="1" applyProtection="1">
      <alignment horizontal="right" vertical="center"/>
    </xf>
    <xf numFmtId="169" fontId="8" fillId="0" borderId="55" xfId="0" applyNumberFormat="1" applyFont="1" applyBorder="1" applyAlignment="1" applyProtection="1">
      <alignment horizontal="right" vertical="center"/>
    </xf>
    <xf numFmtId="169" fontId="8" fillId="0" borderId="56" xfId="0" applyNumberFormat="1" applyFont="1" applyBorder="1" applyAlignment="1" applyProtection="1">
      <alignment horizontal="right" vertical="center"/>
    </xf>
    <xf numFmtId="169" fontId="5" fillId="0" borderId="54" xfId="0" applyNumberFormat="1" applyFont="1" applyBorder="1" applyAlignment="1" applyProtection="1">
      <alignment horizontal="right" vertical="center"/>
    </xf>
    <xf numFmtId="37" fontId="5" fillId="0" borderId="30" xfId="0" applyNumberFormat="1" applyFont="1" applyBorder="1" applyAlignment="1" applyProtection="1">
      <alignment horizontal="right" vertical="center"/>
    </xf>
    <xf numFmtId="39" fontId="5" fillId="0" borderId="54" xfId="0" applyNumberFormat="1" applyFont="1" applyBorder="1" applyAlignment="1" applyProtection="1">
      <alignment horizontal="right" vertical="center"/>
    </xf>
    <xf numFmtId="169" fontId="8" fillId="0" borderId="57" xfId="0" applyNumberFormat="1" applyFont="1" applyBorder="1" applyAlignment="1" applyProtection="1">
      <alignment horizontal="right" vertical="center"/>
    </xf>
    <xf numFmtId="0" fontId="26" fillId="0" borderId="46" xfId="0" applyFont="1" applyBorder="1" applyAlignment="1" applyProtection="1">
      <alignment horizontal="left" vertical="center" wrapText="1"/>
    </xf>
    <xf numFmtId="0" fontId="34" fillId="0" borderId="48" xfId="0" applyFont="1" applyBorder="1" applyAlignment="1" applyProtection="1">
      <alignment horizontal="left" vertical="center"/>
    </xf>
    <xf numFmtId="0" fontId="34" fillId="0" borderId="50" xfId="0" applyFont="1" applyBorder="1" applyAlignment="1" applyProtection="1">
      <alignment horizontal="left" vertical="center"/>
    </xf>
    <xf numFmtId="0" fontId="26" fillId="0" borderId="51" xfId="0" applyFont="1" applyBorder="1" applyAlignment="1" applyProtection="1">
      <alignment horizontal="left" vertical="center"/>
    </xf>
    <xf numFmtId="0" fontId="26" fillId="0" borderId="49" xfId="0" applyFont="1" applyBorder="1" applyAlignment="1" applyProtection="1">
      <alignment horizontal="left" vertical="center"/>
    </xf>
    <xf numFmtId="0" fontId="26" fillId="0" borderId="52" xfId="0" applyFont="1" applyBorder="1" applyAlignment="1" applyProtection="1">
      <alignment horizontal="left" vertical="center"/>
    </xf>
    <xf numFmtId="0" fontId="26" fillId="0" borderId="50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42" fillId="0" borderId="58" xfId="0" applyFont="1" applyBorder="1" applyAlignment="1" applyProtection="1">
      <alignment horizontal="center" vertical="center"/>
    </xf>
    <xf numFmtId="0" fontId="44" fillId="0" borderId="59" xfId="0" applyFont="1" applyBorder="1" applyAlignment="1" applyProtection="1">
      <alignment horizontal="left" vertical="center"/>
    </xf>
    <xf numFmtId="0" fontId="42" fillId="0" borderId="60" xfId="0" applyFont="1" applyBorder="1" applyAlignment="1" applyProtection="1">
      <alignment horizontal="left" vertical="center"/>
    </xf>
    <xf numFmtId="0" fontId="42" fillId="0" borderId="14" xfId="0" applyFont="1" applyBorder="1" applyAlignment="1" applyProtection="1">
      <alignment horizontal="left" vertical="center"/>
    </xf>
    <xf numFmtId="39" fontId="5" fillId="0" borderId="16" xfId="0" applyNumberFormat="1" applyFont="1" applyBorder="1" applyAlignment="1" applyProtection="1">
      <alignment horizontal="right" vertical="center"/>
    </xf>
    <xf numFmtId="0" fontId="42" fillId="0" borderId="61" xfId="0" applyFont="1" applyBorder="1" applyAlignment="1" applyProtection="1">
      <alignment horizontal="left" vertical="center"/>
    </xf>
    <xf numFmtId="0" fontId="42" fillId="0" borderId="16" xfId="0" applyFont="1" applyBorder="1" applyAlignment="1" applyProtection="1">
      <alignment horizontal="left" vertical="center"/>
    </xf>
    <xf numFmtId="0" fontId="42" fillId="0" borderId="62" xfId="0" applyFont="1" applyBorder="1" applyAlignment="1" applyProtection="1">
      <alignment horizontal="left" vertical="center"/>
    </xf>
    <xf numFmtId="39" fontId="8" fillId="0" borderId="16" xfId="0" applyNumberFormat="1" applyFont="1" applyBorder="1" applyAlignment="1" applyProtection="1">
      <alignment horizontal="right" vertical="center"/>
    </xf>
    <xf numFmtId="169" fontId="8" fillId="0" borderId="63" xfId="0" applyNumberFormat="1" applyFont="1" applyBorder="1" applyAlignment="1" applyProtection="1">
      <alignment horizontal="right" vertical="center"/>
    </xf>
    <xf numFmtId="0" fontId="13" fillId="0" borderId="16" xfId="0" applyFont="1" applyBorder="1" applyAlignment="1" applyProtection="1">
      <alignment horizontal="left" vertical="center"/>
    </xf>
    <xf numFmtId="0" fontId="42" fillId="0" borderId="63" xfId="0" applyFont="1" applyBorder="1" applyAlignment="1" applyProtection="1">
      <alignment horizontal="left" vertical="center"/>
    </xf>
    <xf numFmtId="170" fontId="13" fillId="0" borderId="14" xfId="0" applyNumberFormat="1" applyFont="1" applyBorder="1" applyAlignment="1" applyProtection="1">
      <alignment horizontal="right" vertical="center"/>
    </xf>
    <xf numFmtId="0" fontId="42" fillId="0" borderId="64" xfId="0" applyFont="1" applyBorder="1" applyAlignment="1" applyProtection="1">
      <alignment horizontal="left" vertical="center"/>
    </xf>
    <xf numFmtId="0" fontId="42" fillId="0" borderId="65" xfId="0" applyFont="1" applyBorder="1" applyAlignment="1" applyProtection="1">
      <alignment horizontal="left" vertical="center"/>
    </xf>
    <xf numFmtId="0" fontId="42" fillId="0" borderId="66" xfId="0" applyFont="1" applyBorder="1" applyAlignment="1" applyProtection="1">
      <alignment horizontal="center" vertical="center"/>
    </xf>
    <xf numFmtId="37" fontId="8" fillId="0" borderId="16" xfId="0" applyNumberFormat="1" applyFont="1" applyBorder="1" applyAlignment="1" applyProtection="1">
      <alignment horizontal="right" vertical="center"/>
    </xf>
    <xf numFmtId="0" fontId="44" fillId="0" borderId="16" xfId="0" applyFont="1" applyBorder="1" applyAlignment="1" applyProtection="1">
      <alignment horizontal="left" vertical="center"/>
    </xf>
    <xf numFmtId="39" fontId="5" fillId="0" borderId="45" xfId="0" applyNumberFormat="1" applyFont="1" applyBorder="1" applyAlignment="1" applyProtection="1">
      <alignment horizontal="right" vertical="center"/>
    </xf>
    <xf numFmtId="37" fontId="8" fillId="0" borderId="45" xfId="0" applyNumberFormat="1" applyFont="1" applyBorder="1" applyAlignment="1" applyProtection="1">
      <alignment horizontal="right" vertical="center"/>
    </xf>
    <xf numFmtId="169" fontId="8" fillId="0" borderId="47" xfId="0" applyNumberFormat="1" applyFont="1" applyBorder="1" applyAlignment="1" applyProtection="1">
      <alignment horizontal="right" vertical="center"/>
    </xf>
    <xf numFmtId="0" fontId="42" fillId="0" borderId="67" xfId="0" applyFont="1" applyBorder="1" applyAlignment="1" applyProtection="1">
      <alignment horizontal="center" vertical="center"/>
    </xf>
    <xf numFmtId="0" fontId="42" fillId="0" borderId="56" xfId="0" applyFont="1" applyBorder="1" applyAlignment="1" applyProtection="1">
      <alignment horizontal="left" vertical="center"/>
    </xf>
    <xf numFmtId="0" fontId="42" fillId="0" borderId="54" xfId="0" applyFont="1" applyBorder="1" applyAlignment="1" applyProtection="1">
      <alignment horizontal="left" vertical="center"/>
    </xf>
    <xf numFmtId="0" fontId="42" fillId="0" borderId="55" xfId="0" applyFont="1" applyBorder="1" applyAlignment="1" applyProtection="1">
      <alignment horizontal="left" vertical="center"/>
    </xf>
    <xf numFmtId="39" fontId="5" fillId="0" borderId="68" xfId="0" applyNumberFormat="1" applyFont="1" applyBorder="1" applyAlignment="1" applyProtection="1">
      <alignment horizontal="right" vertical="center"/>
    </xf>
    <xf numFmtId="0" fontId="42" fillId="0" borderId="31" xfId="0" applyFont="1" applyBorder="1" applyAlignment="1" applyProtection="1">
      <alignment horizontal="left" vertical="center"/>
    </xf>
    <xf numFmtId="39" fontId="5" fillId="0" borderId="46" xfId="0" applyNumberFormat="1" applyFont="1" applyBorder="1" applyAlignment="1" applyProtection="1">
      <alignment horizontal="right" vertical="center"/>
    </xf>
    <xf numFmtId="169" fontId="5" fillId="0" borderId="30" xfId="0" applyNumberFormat="1" applyFont="1" applyBorder="1" applyAlignment="1" applyProtection="1">
      <alignment horizontal="right" vertical="center"/>
    </xf>
    <xf numFmtId="0" fontId="42" fillId="0" borderId="69" xfId="0" applyFont="1" applyBorder="1" applyAlignment="1" applyProtection="1">
      <alignment horizontal="left" vertical="top"/>
    </xf>
    <xf numFmtId="0" fontId="44" fillId="0" borderId="65" xfId="0" applyFont="1" applyBorder="1" applyAlignment="1" applyProtection="1">
      <alignment horizontal="left" vertical="center"/>
    </xf>
    <xf numFmtId="0" fontId="26" fillId="0" borderId="70" xfId="0" applyFont="1" applyBorder="1" applyAlignment="1" applyProtection="1">
      <alignment horizontal="left" vertical="center"/>
    </xf>
    <xf numFmtId="0" fontId="42" fillId="0" borderId="70" xfId="0" applyFont="1" applyBorder="1" applyAlignment="1" applyProtection="1">
      <alignment horizontal="left" vertical="top"/>
    </xf>
    <xf numFmtId="0" fontId="45" fillId="0" borderId="50" xfId="0" applyFont="1" applyBorder="1" applyAlignment="1" applyProtection="1">
      <alignment horizontal="left" vertical="center"/>
    </xf>
    <xf numFmtId="0" fontId="13" fillId="0" borderId="49" xfId="0" applyFont="1" applyBorder="1" applyAlignment="1" applyProtection="1">
      <alignment horizontal="left" vertical="center"/>
    </xf>
    <xf numFmtId="39" fontId="45" fillId="0" borderId="49" xfId="0" applyNumberFormat="1" applyFont="1" applyBorder="1" applyAlignment="1" applyProtection="1">
      <alignment horizontal="right" vertical="center"/>
    </xf>
    <xf numFmtId="0" fontId="42" fillId="0" borderId="52" xfId="0" applyFont="1" applyBorder="1" applyAlignment="1" applyProtection="1">
      <alignment horizontal="left" vertical="top"/>
    </xf>
    <xf numFmtId="0" fontId="42" fillId="0" borderId="27" xfId="0" applyFont="1" applyBorder="1" applyAlignment="1" applyProtection="1">
      <alignment horizontal="left" vertical="top"/>
    </xf>
    <xf numFmtId="0" fontId="12" fillId="0" borderId="68" xfId="0" applyFont="1" applyBorder="1" applyAlignment="1" applyProtection="1">
      <alignment horizontal="left" vertical="center"/>
    </xf>
    <xf numFmtId="0" fontId="13" fillId="0" borderId="30" xfId="0" applyFont="1" applyBorder="1" applyAlignment="1" applyProtection="1">
      <alignment horizontal="left" vertical="center"/>
    </xf>
    <xf numFmtId="0" fontId="12" fillId="0" borderId="30" xfId="0" applyFont="1" applyBorder="1" applyAlignment="1" applyProtection="1">
      <alignment horizontal="right" vertical="center"/>
    </xf>
    <xf numFmtId="0" fontId="42" fillId="0" borderId="28" xfId="0" applyFont="1" applyBorder="1" applyAlignment="1" applyProtection="1">
      <alignment horizontal="left" vertical="top"/>
    </xf>
    <xf numFmtId="0" fontId="0" fillId="0" borderId="34" xfId="0" applyFont="1" applyBorder="1" applyAlignment="1" applyProtection="1">
      <alignment horizontal="left" vertical="top"/>
      <protection locked="0"/>
    </xf>
    <xf numFmtId="0" fontId="0" fillId="0" borderId="27" xfId="0" applyFont="1" applyBorder="1" applyAlignment="1" applyProtection="1">
      <alignment horizontal="left" vertical="top"/>
      <protection locked="0"/>
    </xf>
    <xf numFmtId="0" fontId="13" fillId="0" borderId="59" xfId="0" applyFont="1" applyBorder="1" applyAlignment="1" applyProtection="1">
      <alignment horizontal="left" vertical="center"/>
      <protection locked="0"/>
    </xf>
    <xf numFmtId="2" fontId="13" fillId="0" borderId="71" xfId="0" applyNumberFormat="1" applyFont="1" applyBorder="1" applyAlignment="1" applyProtection="1">
      <alignment horizontal="center" vertical="center"/>
      <protection locked="0"/>
    </xf>
    <xf numFmtId="171" fontId="13" fillId="0" borderId="71" xfId="0" applyNumberFormat="1" applyFont="1" applyBorder="1" applyAlignment="1" applyProtection="1">
      <alignment horizontal="right" vertical="center"/>
      <protection locked="0"/>
    </xf>
    <xf numFmtId="39" fontId="13" fillId="0" borderId="71" xfId="0" applyNumberFormat="1" applyFont="1" applyBorder="1" applyAlignment="1" applyProtection="1">
      <alignment horizontal="right" vertical="center"/>
      <protection locked="0"/>
    </xf>
    <xf numFmtId="0" fontId="0" fillId="0" borderId="72" xfId="0" applyFont="1" applyBorder="1" applyAlignment="1" applyProtection="1">
      <alignment horizontal="left" vertical="top"/>
      <protection locked="0"/>
    </xf>
    <xf numFmtId="0" fontId="13" fillId="0" borderId="64" xfId="0" applyFont="1" applyBorder="1" applyAlignment="1" applyProtection="1">
      <alignment horizontal="left" vertical="center"/>
      <protection locked="0"/>
    </xf>
    <xf numFmtId="2" fontId="13" fillId="0" borderId="70" xfId="0" applyNumberFormat="1" applyFont="1" applyBorder="1" applyAlignment="1" applyProtection="1">
      <alignment horizontal="center" vertical="center"/>
      <protection locked="0"/>
    </xf>
    <xf numFmtId="171" fontId="13" fillId="0" borderId="70" xfId="0" applyNumberFormat="1" applyFont="1" applyBorder="1" applyAlignment="1" applyProtection="1">
      <alignment horizontal="right" vertical="center"/>
      <protection locked="0"/>
    </xf>
    <xf numFmtId="39" fontId="13" fillId="0" borderId="70" xfId="0" applyNumberFormat="1" applyFont="1" applyBorder="1" applyAlignment="1" applyProtection="1">
      <alignment horizontal="right" vertical="center"/>
      <protection locked="0"/>
    </xf>
    <xf numFmtId="0" fontId="0" fillId="0" borderId="73" xfId="0" applyFont="1" applyBorder="1" applyAlignment="1" applyProtection="1">
      <alignment horizontal="left" vertical="top"/>
      <protection locked="0"/>
    </xf>
    <xf numFmtId="0" fontId="0" fillId="0" borderId="29" xfId="0" applyFont="1" applyBorder="1" applyAlignment="1" applyProtection="1">
      <alignment horizontal="left" vertical="top"/>
      <protection locked="0"/>
    </xf>
    <xf numFmtId="0" fontId="45" fillId="0" borderId="54" xfId="0" applyFont="1" applyBorder="1" applyAlignment="1" applyProtection="1">
      <alignment horizontal="left" vertical="center"/>
      <protection locked="0"/>
    </xf>
    <xf numFmtId="2" fontId="13" fillId="0" borderId="54" xfId="0" applyNumberFormat="1" applyFont="1" applyBorder="1" applyAlignment="1" applyProtection="1">
      <alignment horizontal="right" vertical="center"/>
      <protection locked="0"/>
    </xf>
    <xf numFmtId="171" fontId="13" fillId="0" borderId="54" xfId="0" applyNumberFormat="1" applyFont="1" applyBorder="1" applyAlignment="1" applyProtection="1">
      <alignment horizontal="right" vertical="center"/>
      <protection locked="0"/>
    </xf>
    <xf numFmtId="2" fontId="13" fillId="0" borderId="54" xfId="0" applyNumberFormat="1" applyFont="1" applyBorder="1" applyAlignment="1" applyProtection="1">
      <alignment horizontal="left" vertical="center"/>
      <protection locked="0"/>
    </xf>
    <xf numFmtId="39" fontId="45" fillId="0" borderId="54" xfId="0" applyNumberFormat="1" applyFont="1" applyBorder="1" applyAlignment="1" applyProtection="1">
      <alignment horizontal="right" vertical="center"/>
      <protection locked="0"/>
    </xf>
    <xf numFmtId="0" fontId="0" fillId="0" borderId="57" xfId="0" applyFont="1" applyBorder="1" applyAlignment="1" applyProtection="1">
      <alignment horizontal="left" vertical="top"/>
      <protection locked="0"/>
    </xf>
    <xf numFmtId="0" fontId="34" fillId="0" borderId="48" xfId="0" applyFont="1" applyBorder="1" applyAlignment="1" applyProtection="1">
      <alignment horizontal="left" vertical="center"/>
      <protection locked="0"/>
    </xf>
    <xf numFmtId="0" fontId="42" fillId="0" borderId="49" xfId="0" applyFont="1" applyBorder="1" applyAlignment="1" applyProtection="1">
      <alignment horizontal="left" vertical="top"/>
      <protection locked="0"/>
    </xf>
    <xf numFmtId="0" fontId="26" fillId="0" borderId="51" xfId="0" applyFont="1" applyBorder="1" applyAlignment="1" applyProtection="1">
      <alignment horizontal="left" vertical="center"/>
      <protection locked="0"/>
    </xf>
    <xf numFmtId="171" fontId="42" fillId="0" borderId="49" xfId="0" applyNumberFormat="1" applyFont="1" applyBorder="1" applyAlignment="1" applyProtection="1">
      <alignment horizontal="right" vertical="center"/>
      <protection locked="0"/>
    </xf>
    <xf numFmtId="0" fontId="0" fillId="0" borderId="52" xfId="0" applyFont="1" applyBorder="1" applyAlignment="1" applyProtection="1">
      <alignment horizontal="left" vertical="top"/>
      <protection locked="0"/>
    </xf>
    <xf numFmtId="0" fontId="42" fillId="0" borderId="27" xfId="0" applyFont="1" applyBorder="1" applyAlignment="1" applyProtection="1">
      <alignment horizontal="left" vertical="top"/>
      <protection locked="0"/>
    </xf>
    <xf numFmtId="0" fontId="42" fillId="0" borderId="64" xfId="0" applyFont="1" applyBorder="1" applyAlignment="1" applyProtection="1">
      <alignment horizontal="left"/>
      <protection locked="0"/>
    </xf>
    <xf numFmtId="0" fontId="42" fillId="0" borderId="70" xfId="0" applyFont="1" applyBorder="1" applyAlignment="1" applyProtection="1">
      <alignment horizontal="left" vertical="top"/>
      <protection locked="0"/>
    </xf>
    <xf numFmtId="39" fontId="8" fillId="0" borderId="64" xfId="0" applyNumberFormat="1" applyFont="1" applyBorder="1" applyAlignment="1" applyProtection="1">
      <alignment horizontal="right" vertical="center"/>
      <protection locked="0"/>
    </xf>
    <xf numFmtId="0" fontId="0" fillId="0" borderId="28" xfId="0" applyFont="1" applyBorder="1" applyAlignment="1" applyProtection="1">
      <alignment horizontal="left" vertical="top"/>
      <protection locked="0"/>
    </xf>
    <xf numFmtId="0" fontId="0" fillId="0" borderId="38" xfId="0" applyFont="1" applyBorder="1" applyAlignment="1" applyProtection="1">
      <alignment horizontal="left" vertical="top"/>
      <protection locked="0"/>
    </xf>
    <xf numFmtId="0" fontId="0" fillId="0" borderId="39" xfId="0" applyFont="1" applyBorder="1" applyAlignment="1" applyProtection="1">
      <alignment horizontal="left" vertical="top"/>
      <protection locked="0"/>
    </xf>
    <xf numFmtId="0" fontId="42" fillId="0" borderId="74" xfId="0" applyFont="1" applyBorder="1" applyAlignment="1" applyProtection="1">
      <alignment horizontal="left" vertical="top"/>
      <protection locked="0"/>
    </xf>
    <xf numFmtId="0" fontId="42" fillId="0" borderId="68" xfId="0" applyFont="1" applyBorder="1" applyAlignment="1" applyProtection="1">
      <alignment horizontal="left"/>
      <protection locked="0"/>
    </xf>
    <xf numFmtId="0" fontId="42" fillId="0" borderId="30" xfId="0" applyFont="1" applyBorder="1" applyAlignment="1" applyProtection="1">
      <alignment horizontal="left" vertical="top"/>
      <protection locked="0"/>
    </xf>
    <xf numFmtId="39" fontId="8" fillId="0" borderId="68" xfId="0" applyNumberFormat="1" applyFont="1" applyBorder="1" applyAlignment="1" applyProtection="1">
      <alignment horizontal="right" vertical="center"/>
      <protection locked="0"/>
    </xf>
    <xf numFmtId="0" fontId="0" fillId="0" borderId="31" xfId="0" applyFont="1" applyBorder="1" applyAlignment="1" applyProtection="1">
      <alignment horizontal="left" vertical="top"/>
      <protection locked="0"/>
    </xf>
    <xf numFmtId="14" fontId="13" fillId="0" borderId="23" xfId="0" applyNumberFormat="1" applyFont="1" applyBorder="1" applyAlignment="1" applyProtection="1">
      <alignment horizontal="left" vertical="center" wrapText="1"/>
    </xf>
    <xf numFmtId="0" fontId="46" fillId="0" borderId="0" xfId="0" applyFont="1" applyAlignment="1">
      <alignment horizontal="left"/>
    </xf>
    <xf numFmtId="0" fontId="47" fillId="0" borderId="0" xfId="0" applyFont="1"/>
    <xf numFmtId="39" fontId="18" fillId="4" borderId="19" xfId="0" applyNumberFormat="1" applyFont="1" applyFill="1" applyBorder="1" applyAlignment="1" applyProtection="1">
      <alignment horizontal="right"/>
      <protection locked="0"/>
    </xf>
    <xf numFmtId="39" fontId="24" fillId="4" borderId="19" xfId="0" applyNumberFormat="1" applyFont="1" applyFill="1" applyBorder="1" applyAlignment="1" applyProtection="1">
      <alignment horizontal="right"/>
      <protection locked="0"/>
    </xf>
    <xf numFmtId="39" fontId="22" fillId="4" borderId="0" xfId="0" applyNumberFormat="1" applyFont="1" applyFill="1" applyAlignment="1" applyProtection="1">
      <alignment horizontal="right"/>
      <protection locked="0"/>
    </xf>
    <xf numFmtId="0" fontId="0" fillId="4" borderId="0" xfId="0" applyFill="1" applyAlignment="1">
      <alignment horizontal="center"/>
    </xf>
    <xf numFmtId="0" fontId="27" fillId="4" borderId="0" xfId="0" applyFont="1" applyFill="1" applyAlignment="1">
      <alignment horizontal="center"/>
    </xf>
    <xf numFmtId="0" fontId="35" fillId="5" borderId="0" xfId="0" applyFont="1" applyFill="1" applyAlignment="1">
      <alignment horizontal="left"/>
    </xf>
    <xf numFmtId="0" fontId="27" fillId="5" borderId="0" xfId="0" applyFont="1" applyFill="1" applyAlignment="1">
      <alignment horizontal="center"/>
    </xf>
    <xf numFmtId="0" fontId="27" fillId="5" borderId="0" xfId="0" applyFont="1" applyFill="1"/>
    <xf numFmtId="0" fontId="30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30" fillId="5" borderId="0" xfId="0" applyFont="1" applyFill="1" applyAlignment="1">
      <alignment horizontal="left"/>
    </xf>
    <xf numFmtId="0" fontId="30" fillId="5" borderId="0" xfId="0" applyFont="1" applyFill="1" applyAlignment="1">
      <alignment horizontal="center"/>
    </xf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0" fillId="0" borderId="0" xfId="0" applyFont="1" applyFill="1"/>
    <xf numFmtId="0" fontId="27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13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37" xfId="0" applyFont="1" applyBorder="1" applyAlignment="1" applyProtection="1">
      <alignment horizontal="left" vertical="center" wrapText="1"/>
    </xf>
    <xf numFmtId="0" fontId="13" fillId="0" borderId="41" xfId="0" applyFont="1" applyBorder="1" applyAlignment="1" applyProtection="1">
      <alignment horizontal="left" vertical="center"/>
    </xf>
    <xf numFmtId="0" fontId="13" fillId="0" borderId="42" xfId="0" applyFont="1" applyBorder="1" applyAlignment="1" applyProtection="1">
      <alignment horizontal="left" vertical="center"/>
    </xf>
    <xf numFmtId="0" fontId="12" fillId="0" borderId="35" xfId="0" applyFont="1" applyBorder="1" applyAlignment="1" applyProtection="1">
      <alignment horizontal="left" vertical="center" wrapText="1"/>
    </xf>
    <xf numFmtId="0" fontId="12" fillId="0" borderId="20" xfId="0" applyFont="1" applyBorder="1" applyAlignment="1" applyProtection="1">
      <alignment horizontal="left" vertical="center" wrapText="1"/>
    </xf>
    <xf numFmtId="0" fontId="12" fillId="0" borderId="36" xfId="0" applyFont="1" applyBorder="1" applyAlignment="1" applyProtection="1">
      <alignment horizontal="left" vertical="center" wrapText="1"/>
    </xf>
    <xf numFmtId="0" fontId="42" fillId="0" borderId="0" xfId="0" applyFont="1" applyAlignment="1" applyProtection="1">
      <alignment horizontal="left" vertical="center"/>
    </xf>
    <xf numFmtId="0" fontId="12" fillId="0" borderId="34" xfId="0" applyFont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37" xfId="0" applyFont="1" applyBorder="1" applyAlignment="1" applyProtection="1">
      <alignment horizontal="left" vertical="center" wrapText="1"/>
    </xf>
    <xf numFmtId="0" fontId="12" fillId="0" borderId="38" xfId="0" applyFont="1" applyBorder="1" applyAlignment="1" applyProtection="1">
      <alignment horizontal="left" vertical="center" wrapText="1"/>
    </xf>
    <xf numFmtId="0" fontId="12" fillId="0" borderId="39" xfId="0" applyFont="1" applyBorder="1" applyAlignment="1" applyProtection="1">
      <alignment horizontal="left" vertical="center" wrapText="1"/>
    </xf>
    <xf numFmtId="0" fontId="12" fillId="0" borderId="40" xfId="0" applyFont="1" applyBorder="1" applyAlignment="1" applyProtection="1">
      <alignment horizontal="left" vertical="center" wrapText="1"/>
    </xf>
    <xf numFmtId="0" fontId="13" fillId="0" borderId="35" xfId="0" applyFont="1" applyBorder="1" applyAlignment="1" applyProtection="1">
      <alignment horizontal="left" vertical="center" wrapText="1"/>
    </xf>
    <xf numFmtId="0" fontId="13" fillId="0" borderId="20" xfId="0" applyFont="1" applyBorder="1" applyAlignment="1" applyProtection="1">
      <alignment horizontal="left" vertical="center" wrapText="1"/>
    </xf>
    <xf numFmtId="0" fontId="13" fillId="0" borderId="36" xfId="0" applyFont="1" applyBorder="1" applyAlignment="1" applyProtection="1">
      <alignment horizontal="left" vertical="center" wrapText="1"/>
    </xf>
    <xf numFmtId="39" fontId="13" fillId="0" borderId="70" xfId="0" applyNumberFormat="1" applyFont="1" applyBorder="1" applyAlignment="1" applyProtection="1">
      <alignment horizontal="right" vertical="center"/>
      <protection locked="0"/>
    </xf>
    <xf numFmtId="0" fontId="42" fillId="0" borderId="38" xfId="0" applyFont="1" applyBorder="1" applyAlignment="1" applyProtection="1">
      <alignment horizontal="left" vertical="center" wrapText="1"/>
    </xf>
    <xf numFmtId="0" fontId="42" fillId="0" borderId="39" xfId="0" applyFont="1" applyBorder="1" applyAlignment="1" applyProtection="1">
      <alignment horizontal="center" vertical="center"/>
    </xf>
    <xf numFmtId="0" fontId="42" fillId="0" borderId="40" xfId="0" applyFont="1" applyBorder="1" applyAlignment="1" applyProtection="1">
      <alignment horizontal="center" vertical="center"/>
    </xf>
    <xf numFmtId="0" fontId="13" fillId="0" borderId="23" xfId="0" applyFont="1" applyBorder="1" applyAlignment="1" applyProtection="1">
      <alignment horizontal="left" vertical="center" wrapText="1"/>
    </xf>
    <xf numFmtId="0" fontId="13" fillId="0" borderId="23" xfId="0" applyFont="1" applyBorder="1" applyAlignment="1" applyProtection="1">
      <alignment horizontal="center" vertical="center"/>
    </xf>
    <xf numFmtId="39" fontId="13" fillId="0" borderId="71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justify" vertical="center" wrapText="1"/>
    </xf>
    <xf numFmtId="37" fontId="24" fillId="5" borderId="19" xfId="0" applyNumberFormat="1" applyFont="1" applyFill="1" applyBorder="1" applyAlignment="1" applyProtection="1">
      <alignment horizontal="right"/>
      <protection locked="0"/>
    </xf>
    <xf numFmtId="0" fontId="24" fillId="5" borderId="19" xfId="0" applyFont="1" applyFill="1" applyBorder="1" applyAlignment="1" applyProtection="1">
      <alignment horizontal="left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tabSelected="1" workbookViewId="0">
      <selection activeCell="E5" sqref="E5:L5"/>
    </sheetView>
  </sheetViews>
  <sheetFormatPr defaultColWidth="8.140625" defaultRowHeight="15" x14ac:dyDescent="0.25"/>
  <cols>
    <col min="1" max="1" width="2.28515625" style="144" customWidth="1"/>
    <col min="2" max="2" width="1.85546875" style="144" customWidth="1"/>
    <col min="3" max="3" width="3" style="144" customWidth="1"/>
    <col min="4" max="4" width="6.42578125" style="144" customWidth="1"/>
    <col min="5" max="5" width="14.5703125" style="144" customWidth="1"/>
    <col min="6" max="6" width="0.28515625" style="144" customWidth="1"/>
    <col min="7" max="7" width="2.42578125" style="144" customWidth="1"/>
    <col min="8" max="8" width="2.28515625" style="144" customWidth="1"/>
    <col min="9" max="9" width="9.5703125" style="144" customWidth="1"/>
    <col min="10" max="10" width="12.5703125" style="144" customWidth="1"/>
    <col min="11" max="11" width="0.5703125" style="144" customWidth="1"/>
    <col min="12" max="13" width="2.28515625" style="144" customWidth="1"/>
    <col min="14" max="14" width="4.42578125" style="144" customWidth="1"/>
    <col min="15" max="15" width="5" style="144" customWidth="1"/>
    <col min="16" max="16" width="9.28515625" style="144" customWidth="1"/>
    <col min="17" max="17" width="5.7109375" style="144" customWidth="1"/>
    <col min="18" max="18" width="13.85546875" style="144" customWidth="1"/>
    <col min="19" max="19" width="0.28515625" style="144" customWidth="1"/>
    <col min="20" max="256" width="8.140625" style="149"/>
    <col min="257" max="257" width="2.28515625" style="149" customWidth="1"/>
    <col min="258" max="258" width="1.85546875" style="149" customWidth="1"/>
    <col min="259" max="259" width="3" style="149" customWidth="1"/>
    <col min="260" max="260" width="8.5703125" style="149" customWidth="1"/>
    <col min="261" max="261" width="12.28515625" style="149" customWidth="1"/>
    <col min="262" max="262" width="0.28515625" style="149" customWidth="1"/>
    <col min="263" max="263" width="2.42578125" style="149" customWidth="1"/>
    <col min="264" max="264" width="2.28515625" style="149" customWidth="1"/>
    <col min="265" max="265" width="9.5703125" style="149" customWidth="1"/>
    <col min="266" max="266" width="12.5703125" style="149" customWidth="1"/>
    <col min="267" max="267" width="0.5703125" style="149" customWidth="1"/>
    <col min="268" max="269" width="2.28515625" style="149" customWidth="1"/>
    <col min="270" max="270" width="4.42578125" style="149" customWidth="1"/>
    <col min="271" max="271" width="5" style="149" customWidth="1"/>
    <col min="272" max="272" width="9.28515625" style="149" customWidth="1"/>
    <col min="273" max="273" width="5.7109375" style="149" customWidth="1"/>
    <col min="274" max="274" width="13.85546875" style="149" customWidth="1"/>
    <col min="275" max="275" width="0.28515625" style="149" customWidth="1"/>
    <col min="276" max="512" width="8.140625" style="149"/>
    <col min="513" max="513" width="2.28515625" style="149" customWidth="1"/>
    <col min="514" max="514" width="1.85546875" style="149" customWidth="1"/>
    <col min="515" max="515" width="3" style="149" customWidth="1"/>
    <col min="516" max="516" width="8.5703125" style="149" customWidth="1"/>
    <col min="517" max="517" width="12.28515625" style="149" customWidth="1"/>
    <col min="518" max="518" width="0.28515625" style="149" customWidth="1"/>
    <col min="519" max="519" width="2.42578125" style="149" customWidth="1"/>
    <col min="520" max="520" width="2.28515625" style="149" customWidth="1"/>
    <col min="521" max="521" width="9.5703125" style="149" customWidth="1"/>
    <col min="522" max="522" width="12.5703125" style="149" customWidth="1"/>
    <col min="523" max="523" width="0.5703125" style="149" customWidth="1"/>
    <col min="524" max="525" width="2.28515625" style="149" customWidth="1"/>
    <col min="526" max="526" width="4.42578125" style="149" customWidth="1"/>
    <col min="527" max="527" width="5" style="149" customWidth="1"/>
    <col min="528" max="528" width="9.28515625" style="149" customWidth="1"/>
    <col min="529" max="529" width="5.7109375" style="149" customWidth="1"/>
    <col min="530" max="530" width="13.85546875" style="149" customWidth="1"/>
    <col min="531" max="531" width="0.28515625" style="149" customWidth="1"/>
    <col min="532" max="768" width="8.140625" style="149"/>
    <col min="769" max="769" width="2.28515625" style="149" customWidth="1"/>
    <col min="770" max="770" width="1.85546875" style="149" customWidth="1"/>
    <col min="771" max="771" width="3" style="149" customWidth="1"/>
    <col min="772" max="772" width="8.5703125" style="149" customWidth="1"/>
    <col min="773" max="773" width="12.28515625" style="149" customWidth="1"/>
    <col min="774" max="774" width="0.28515625" style="149" customWidth="1"/>
    <col min="775" max="775" width="2.42578125" style="149" customWidth="1"/>
    <col min="776" max="776" width="2.28515625" style="149" customWidth="1"/>
    <col min="777" max="777" width="9.5703125" style="149" customWidth="1"/>
    <col min="778" max="778" width="12.5703125" style="149" customWidth="1"/>
    <col min="779" max="779" width="0.5703125" style="149" customWidth="1"/>
    <col min="780" max="781" width="2.28515625" style="149" customWidth="1"/>
    <col min="782" max="782" width="4.42578125" style="149" customWidth="1"/>
    <col min="783" max="783" width="5" style="149" customWidth="1"/>
    <col min="784" max="784" width="9.28515625" style="149" customWidth="1"/>
    <col min="785" max="785" width="5.7109375" style="149" customWidth="1"/>
    <col min="786" max="786" width="13.85546875" style="149" customWidth="1"/>
    <col min="787" max="787" width="0.28515625" style="149" customWidth="1"/>
    <col min="788" max="1024" width="8.140625" style="149"/>
    <col min="1025" max="1025" width="2.28515625" style="149" customWidth="1"/>
    <col min="1026" max="1026" width="1.85546875" style="149" customWidth="1"/>
    <col min="1027" max="1027" width="3" style="149" customWidth="1"/>
    <col min="1028" max="1028" width="8.5703125" style="149" customWidth="1"/>
    <col min="1029" max="1029" width="12.28515625" style="149" customWidth="1"/>
    <col min="1030" max="1030" width="0.28515625" style="149" customWidth="1"/>
    <col min="1031" max="1031" width="2.42578125" style="149" customWidth="1"/>
    <col min="1032" max="1032" width="2.28515625" style="149" customWidth="1"/>
    <col min="1033" max="1033" width="9.5703125" style="149" customWidth="1"/>
    <col min="1034" max="1034" width="12.5703125" style="149" customWidth="1"/>
    <col min="1035" max="1035" width="0.5703125" style="149" customWidth="1"/>
    <col min="1036" max="1037" width="2.28515625" style="149" customWidth="1"/>
    <col min="1038" max="1038" width="4.42578125" style="149" customWidth="1"/>
    <col min="1039" max="1039" width="5" style="149" customWidth="1"/>
    <col min="1040" max="1040" width="9.28515625" style="149" customWidth="1"/>
    <col min="1041" max="1041" width="5.7109375" style="149" customWidth="1"/>
    <col min="1042" max="1042" width="13.85546875" style="149" customWidth="1"/>
    <col min="1043" max="1043" width="0.28515625" style="149" customWidth="1"/>
    <col min="1044" max="1280" width="8.140625" style="149"/>
    <col min="1281" max="1281" width="2.28515625" style="149" customWidth="1"/>
    <col min="1282" max="1282" width="1.85546875" style="149" customWidth="1"/>
    <col min="1283" max="1283" width="3" style="149" customWidth="1"/>
    <col min="1284" max="1284" width="8.5703125" style="149" customWidth="1"/>
    <col min="1285" max="1285" width="12.28515625" style="149" customWidth="1"/>
    <col min="1286" max="1286" width="0.28515625" style="149" customWidth="1"/>
    <col min="1287" max="1287" width="2.42578125" style="149" customWidth="1"/>
    <col min="1288" max="1288" width="2.28515625" style="149" customWidth="1"/>
    <col min="1289" max="1289" width="9.5703125" style="149" customWidth="1"/>
    <col min="1290" max="1290" width="12.5703125" style="149" customWidth="1"/>
    <col min="1291" max="1291" width="0.5703125" style="149" customWidth="1"/>
    <col min="1292" max="1293" width="2.28515625" style="149" customWidth="1"/>
    <col min="1294" max="1294" width="4.42578125" style="149" customWidth="1"/>
    <col min="1295" max="1295" width="5" style="149" customWidth="1"/>
    <col min="1296" max="1296" width="9.28515625" style="149" customWidth="1"/>
    <col min="1297" max="1297" width="5.7109375" style="149" customWidth="1"/>
    <col min="1298" max="1298" width="13.85546875" style="149" customWidth="1"/>
    <col min="1299" max="1299" width="0.28515625" style="149" customWidth="1"/>
    <col min="1300" max="1536" width="8.140625" style="149"/>
    <col min="1537" max="1537" width="2.28515625" style="149" customWidth="1"/>
    <col min="1538" max="1538" width="1.85546875" style="149" customWidth="1"/>
    <col min="1539" max="1539" width="3" style="149" customWidth="1"/>
    <col min="1540" max="1540" width="8.5703125" style="149" customWidth="1"/>
    <col min="1541" max="1541" width="12.28515625" style="149" customWidth="1"/>
    <col min="1542" max="1542" width="0.28515625" style="149" customWidth="1"/>
    <col min="1543" max="1543" width="2.42578125" style="149" customWidth="1"/>
    <col min="1544" max="1544" width="2.28515625" style="149" customWidth="1"/>
    <col min="1545" max="1545" width="9.5703125" style="149" customWidth="1"/>
    <col min="1546" max="1546" width="12.5703125" style="149" customWidth="1"/>
    <col min="1547" max="1547" width="0.5703125" style="149" customWidth="1"/>
    <col min="1548" max="1549" width="2.28515625" style="149" customWidth="1"/>
    <col min="1550" max="1550" width="4.42578125" style="149" customWidth="1"/>
    <col min="1551" max="1551" width="5" style="149" customWidth="1"/>
    <col min="1552" max="1552" width="9.28515625" style="149" customWidth="1"/>
    <col min="1553" max="1553" width="5.7109375" style="149" customWidth="1"/>
    <col min="1554" max="1554" width="13.85546875" style="149" customWidth="1"/>
    <col min="1555" max="1555" width="0.28515625" style="149" customWidth="1"/>
    <col min="1556" max="1792" width="8.140625" style="149"/>
    <col min="1793" max="1793" width="2.28515625" style="149" customWidth="1"/>
    <col min="1794" max="1794" width="1.85546875" style="149" customWidth="1"/>
    <col min="1795" max="1795" width="3" style="149" customWidth="1"/>
    <col min="1796" max="1796" width="8.5703125" style="149" customWidth="1"/>
    <col min="1797" max="1797" width="12.28515625" style="149" customWidth="1"/>
    <col min="1798" max="1798" width="0.28515625" style="149" customWidth="1"/>
    <col min="1799" max="1799" width="2.42578125" style="149" customWidth="1"/>
    <col min="1800" max="1800" width="2.28515625" style="149" customWidth="1"/>
    <col min="1801" max="1801" width="9.5703125" style="149" customWidth="1"/>
    <col min="1802" max="1802" width="12.5703125" style="149" customWidth="1"/>
    <col min="1803" max="1803" width="0.5703125" style="149" customWidth="1"/>
    <col min="1804" max="1805" width="2.28515625" style="149" customWidth="1"/>
    <col min="1806" max="1806" width="4.42578125" style="149" customWidth="1"/>
    <col min="1807" max="1807" width="5" style="149" customWidth="1"/>
    <col min="1808" max="1808" width="9.28515625" style="149" customWidth="1"/>
    <col min="1809" max="1809" width="5.7109375" style="149" customWidth="1"/>
    <col min="1810" max="1810" width="13.85546875" style="149" customWidth="1"/>
    <col min="1811" max="1811" width="0.28515625" style="149" customWidth="1"/>
    <col min="1812" max="2048" width="8.140625" style="149"/>
    <col min="2049" max="2049" width="2.28515625" style="149" customWidth="1"/>
    <col min="2050" max="2050" width="1.85546875" style="149" customWidth="1"/>
    <col min="2051" max="2051" width="3" style="149" customWidth="1"/>
    <col min="2052" max="2052" width="8.5703125" style="149" customWidth="1"/>
    <col min="2053" max="2053" width="12.28515625" style="149" customWidth="1"/>
    <col min="2054" max="2054" width="0.28515625" style="149" customWidth="1"/>
    <col min="2055" max="2055" width="2.42578125" style="149" customWidth="1"/>
    <col min="2056" max="2056" width="2.28515625" style="149" customWidth="1"/>
    <col min="2057" max="2057" width="9.5703125" style="149" customWidth="1"/>
    <col min="2058" max="2058" width="12.5703125" style="149" customWidth="1"/>
    <col min="2059" max="2059" width="0.5703125" style="149" customWidth="1"/>
    <col min="2060" max="2061" width="2.28515625" style="149" customWidth="1"/>
    <col min="2062" max="2062" width="4.42578125" style="149" customWidth="1"/>
    <col min="2063" max="2063" width="5" style="149" customWidth="1"/>
    <col min="2064" max="2064" width="9.28515625" style="149" customWidth="1"/>
    <col min="2065" max="2065" width="5.7109375" style="149" customWidth="1"/>
    <col min="2066" max="2066" width="13.85546875" style="149" customWidth="1"/>
    <col min="2067" max="2067" width="0.28515625" style="149" customWidth="1"/>
    <col min="2068" max="2304" width="8.140625" style="149"/>
    <col min="2305" max="2305" width="2.28515625" style="149" customWidth="1"/>
    <col min="2306" max="2306" width="1.85546875" style="149" customWidth="1"/>
    <col min="2307" max="2307" width="3" style="149" customWidth="1"/>
    <col min="2308" max="2308" width="8.5703125" style="149" customWidth="1"/>
    <col min="2309" max="2309" width="12.28515625" style="149" customWidth="1"/>
    <col min="2310" max="2310" width="0.28515625" style="149" customWidth="1"/>
    <col min="2311" max="2311" width="2.42578125" style="149" customWidth="1"/>
    <col min="2312" max="2312" width="2.28515625" style="149" customWidth="1"/>
    <col min="2313" max="2313" width="9.5703125" style="149" customWidth="1"/>
    <col min="2314" max="2314" width="12.5703125" style="149" customWidth="1"/>
    <col min="2315" max="2315" width="0.5703125" style="149" customWidth="1"/>
    <col min="2316" max="2317" width="2.28515625" style="149" customWidth="1"/>
    <col min="2318" max="2318" width="4.42578125" style="149" customWidth="1"/>
    <col min="2319" max="2319" width="5" style="149" customWidth="1"/>
    <col min="2320" max="2320" width="9.28515625" style="149" customWidth="1"/>
    <col min="2321" max="2321" width="5.7109375" style="149" customWidth="1"/>
    <col min="2322" max="2322" width="13.85546875" style="149" customWidth="1"/>
    <col min="2323" max="2323" width="0.28515625" style="149" customWidth="1"/>
    <col min="2324" max="2560" width="8.140625" style="149"/>
    <col min="2561" max="2561" width="2.28515625" style="149" customWidth="1"/>
    <col min="2562" max="2562" width="1.85546875" style="149" customWidth="1"/>
    <col min="2563" max="2563" width="3" style="149" customWidth="1"/>
    <col min="2564" max="2564" width="8.5703125" style="149" customWidth="1"/>
    <col min="2565" max="2565" width="12.28515625" style="149" customWidth="1"/>
    <col min="2566" max="2566" width="0.28515625" style="149" customWidth="1"/>
    <col min="2567" max="2567" width="2.42578125" style="149" customWidth="1"/>
    <col min="2568" max="2568" width="2.28515625" style="149" customWidth="1"/>
    <col min="2569" max="2569" width="9.5703125" style="149" customWidth="1"/>
    <col min="2570" max="2570" width="12.5703125" style="149" customWidth="1"/>
    <col min="2571" max="2571" width="0.5703125" style="149" customWidth="1"/>
    <col min="2572" max="2573" width="2.28515625" style="149" customWidth="1"/>
    <col min="2574" max="2574" width="4.42578125" style="149" customWidth="1"/>
    <col min="2575" max="2575" width="5" style="149" customWidth="1"/>
    <col min="2576" max="2576" width="9.28515625" style="149" customWidth="1"/>
    <col min="2577" max="2577" width="5.7109375" style="149" customWidth="1"/>
    <col min="2578" max="2578" width="13.85546875" style="149" customWidth="1"/>
    <col min="2579" max="2579" width="0.28515625" style="149" customWidth="1"/>
    <col min="2580" max="2816" width="8.140625" style="149"/>
    <col min="2817" max="2817" width="2.28515625" style="149" customWidth="1"/>
    <col min="2818" max="2818" width="1.85546875" style="149" customWidth="1"/>
    <col min="2819" max="2819" width="3" style="149" customWidth="1"/>
    <col min="2820" max="2820" width="8.5703125" style="149" customWidth="1"/>
    <col min="2821" max="2821" width="12.28515625" style="149" customWidth="1"/>
    <col min="2822" max="2822" width="0.28515625" style="149" customWidth="1"/>
    <col min="2823" max="2823" width="2.42578125" style="149" customWidth="1"/>
    <col min="2824" max="2824" width="2.28515625" style="149" customWidth="1"/>
    <col min="2825" max="2825" width="9.5703125" style="149" customWidth="1"/>
    <col min="2826" max="2826" width="12.5703125" style="149" customWidth="1"/>
    <col min="2827" max="2827" width="0.5703125" style="149" customWidth="1"/>
    <col min="2828" max="2829" width="2.28515625" style="149" customWidth="1"/>
    <col min="2830" max="2830" width="4.42578125" style="149" customWidth="1"/>
    <col min="2831" max="2831" width="5" style="149" customWidth="1"/>
    <col min="2832" max="2832" width="9.28515625" style="149" customWidth="1"/>
    <col min="2833" max="2833" width="5.7109375" style="149" customWidth="1"/>
    <col min="2834" max="2834" width="13.85546875" style="149" customWidth="1"/>
    <col min="2835" max="2835" width="0.28515625" style="149" customWidth="1"/>
    <col min="2836" max="3072" width="8.140625" style="149"/>
    <col min="3073" max="3073" width="2.28515625" style="149" customWidth="1"/>
    <col min="3074" max="3074" width="1.85546875" style="149" customWidth="1"/>
    <col min="3075" max="3075" width="3" style="149" customWidth="1"/>
    <col min="3076" max="3076" width="8.5703125" style="149" customWidth="1"/>
    <col min="3077" max="3077" width="12.28515625" style="149" customWidth="1"/>
    <col min="3078" max="3078" width="0.28515625" style="149" customWidth="1"/>
    <col min="3079" max="3079" width="2.42578125" style="149" customWidth="1"/>
    <col min="3080" max="3080" width="2.28515625" style="149" customWidth="1"/>
    <col min="3081" max="3081" width="9.5703125" style="149" customWidth="1"/>
    <col min="3082" max="3082" width="12.5703125" style="149" customWidth="1"/>
    <col min="3083" max="3083" width="0.5703125" style="149" customWidth="1"/>
    <col min="3084" max="3085" width="2.28515625" style="149" customWidth="1"/>
    <col min="3086" max="3086" width="4.42578125" style="149" customWidth="1"/>
    <col min="3087" max="3087" width="5" style="149" customWidth="1"/>
    <col min="3088" max="3088" width="9.28515625" style="149" customWidth="1"/>
    <col min="3089" max="3089" width="5.7109375" style="149" customWidth="1"/>
    <col min="3090" max="3090" width="13.85546875" style="149" customWidth="1"/>
    <col min="3091" max="3091" width="0.28515625" style="149" customWidth="1"/>
    <col min="3092" max="3328" width="8.140625" style="149"/>
    <col min="3329" max="3329" width="2.28515625" style="149" customWidth="1"/>
    <col min="3330" max="3330" width="1.85546875" style="149" customWidth="1"/>
    <col min="3331" max="3331" width="3" style="149" customWidth="1"/>
    <col min="3332" max="3332" width="8.5703125" style="149" customWidth="1"/>
    <col min="3333" max="3333" width="12.28515625" style="149" customWidth="1"/>
    <col min="3334" max="3334" width="0.28515625" style="149" customWidth="1"/>
    <col min="3335" max="3335" width="2.42578125" style="149" customWidth="1"/>
    <col min="3336" max="3336" width="2.28515625" style="149" customWidth="1"/>
    <col min="3337" max="3337" width="9.5703125" style="149" customWidth="1"/>
    <col min="3338" max="3338" width="12.5703125" style="149" customWidth="1"/>
    <col min="3339" max="3339" width="0.5703125" style="149" customWidth="1"/>
    <col min="3340" max="3341" width="2.28515625" style="149" customWidth="1"/>
    <col min="3342" max="3342" width="4.42578125" style="149" customWidth="1"/>
    <col min="3343" max="3343" width="5" style="149" customWidth="1"/>
    <col min="3344" max="3344" width="9.28515625" style="149" customWidth="1"/>
    <col min="3345" max="3345" width="5.7109375" style="149" customWidth="1"/>
    <col min="3346" max="3346" width="13.85546875" style="149" customWidth="1"/>
    <col min="3347" max="3347" width="0.28515625" style="149" customWidth="1"/>
    <col min="3348" max="3584" width="8.140625" style="149"/>
    <col min="3585" max="3585" width="2.28515625" style="149" customWidth="1"/>
    <col min="3586" max="3586" width="1.85546875" style="149" customWidth="1"/>
    <col min="3587" max="3587" width="3" style="149" customWidth="1"/>
    <col min="3588" max="3588" width="8.5703125" style="149" customWidth="1"/>
    <col min="3589" max="3589" width="12.28515625" style="149" customWidth="1"/>
    <col min="3590" max="3590" width="0.28515625" style="149" customWidth="1"/>
    <col min="3591" max="3591" width="2.42578125" style="149" customWidth="1"/>
    <col min="3592" max="3592" width="2.28515625" style="149" customWidth="1"/>
    <col min="3593" max="3593" width="9.5703125" style="149" customWidth="1"/>
    <col min="3594" max="3594" width="12.5703125" style="149" customWidth="1"/>
    <col min="3595" max="3595" width="0.5703125" style="149" customWidth="1"/>
    <col min="3596" max="3597" width="2.28515625" style="149" customWidth="1"/>
    <col min="3598" max="3598" width="4.42578125" style="149" customWidth="1"/>
    <col min="3599" max="3599" width="5" style="149" customWidth="1"/>
    <col min="3600" max="3600" width="9.28515625" style="149" customWidth="1"/>
    <col min="3601" max="3601" width="5.7109375" style="149" customWidth="1"/>
    <col min="3602" max="3602" width="13.85546875" style="149" customWidth="1"/>
    <col min="3603" max="3603" width="0.28515625" style="149" customWidth="1"/>
    <col min="3604" max="3840" width="8.140625" style="149"/>
    <col min="3841" max="3841" width="2.28515625" style="149" customWidth="1"/>
    <col min="3842" max="3842" width="1.85546875" style="149" customWidth="1"/>
    <col min="3843" max="3843" width="3" style="149" customWidth="1"/>
    <col min="3844" max="3844" width="8.5703125" style="149" customWidth="1"/>
    <col min="3845" max="3845" width="12.28515625" style="149" customWidth="1"/>
    <col min="3846" max="3846" width="0.28515625" style="149" customWidth="1"/>
    <col min="3847" max="3847" width="2.42578125" style="149" customWidth="1"/>
    <col min="3848" max="3848" width="2.28515625" style="149" customWidth="1"/>
    <col min="3849" max="3849" width="9.5703125" style="149" customWidth="1"/>
    <col min="3850" max="3850" width="12.5703125" style="149" customWidth="1"/>
    <col min="3851" max="3851" width="0.5703125" style="149" customWidth="1"/>
    <col min="3852" max="3853" width="2.28515625" style="149" customWidth="1"/>
    <col min="3854" max="3854" width="4.42578125" style="149" customWidth="1"/>
    <col min="3855" max="3855" width="5" style="149" customWidth="1"/>
    <col min="3856" max="3856" width="9.28515625" style="149" customWidth="1"/>
    <col min="3857" max="3857" width="5.7109375" style="149" customWidth="1"/>
    <col min="3858" max="3858" width="13.85546875" style="149" customWidth="1"/>
    <col min="3859" max="3859" width="0.28515625" style="149" customWidth="1"/>
    <col min="3860" max="4096" width="8.140625" style="149"/>
    <col min="4097" max="4097" width="2.28515625" style="149" customWidth="1"/>
    <col min="4098" max="4098" width="1.85546875" style="149" customWidth="1"/>
    <col min="4099" max="4099" width="3" style="149" customWidth="1"/>
    <col min="4100" max="4100" width="8.5703125" style="149" customWidth="1"/>
    <col min="4101" max="4101" width="12.28515625" style="149" customWidth="1"/>
    <col min="4102" max="4102" width="0.28515625" style="149" customWidth="1"/>
    <col min="4103" max="4103" width="2.42578125" style="149" customWidth="1"/>
    <col min="4104" max="4104" width="2.28515625" style="149" customWidth="1"/>
    <col min="4105" max="4105" width="9.5703125" style="149" customWidth="1"/>
    <col min="4106" max="4106" width="12.5703125" style="149" customWidth="1"/>
    <col min="4107" max="4107" width="0.5703125" style="149" customWidth="1"/>
    <col min="4108" max="4109" width="2.28515625" style="149" customWidth="1"/>
    <col min="4110" max="4110" width="4.42578125" style="149" customWidth="1"/>
    <col min="4111" max="4111" width="5" style="149" customWidth="1"/>
    <col min="4112" max="4112" width="9.28515625" style="149" customWidth="1"/>
    <col min="4113" max="4113" width="5.7109375" style="149" customWidth="1"/>
    <col min="4114" max="4114" width="13.85546875" style="149" customWidth="1"/>
    <col min="4115" max="4115" width="0.28515625" style="149" customWidth="1"/>
    <col min="4116" max="4352" width="8.140625" style="149"/>
    <col min="4353" max="4353" width="2.28515625" style="149" customWidth="1"/>
    <col min="4354" max="4354" width="1.85546875" style="149" customWidth="1"/>
    <col min="4355" max="4355" width="3" style="149" customWidth="1"/>
    <col min="4356" max="4356" width="8.5703125" style="149" customWidth="1"/>
    <col min="4357" max="4357" width="12.28515625" style="149" customWidth="1"/>
    <col min="4358" max="4358" width="0.28515625" style="149" customWidth="1"/>
    <col min="4359" max="4359" width="2.42578125" style="149" customWidth="1"/>
    <col min="4360" max="4360" width="2.28515625" style="149" customWidth="1"/>
    <col min="4361" max="4361" width="9.5703125" style="149" customWidth="1"/>
    <col min="4362" max="4362" width="12.5703125" style="149" customWidth="1"/>
    <col min="4363" max="4363" width="0.5703125" style="149" customWidth="1"/>
    <col min="4364" max="4365" width="2.28515625" style="149" customWidth="1"/>
    <col min="4366" max="4366" width="4.42578125" style="149" customWidth="1"/>
    <col min="4367" max="4367" width="5" style="149" customWidth="1"/>
    <col min="4368" max="4368" width="9.28515625" style="149" customWidth="1"/>
    <col min="4369" max="4369" width="5.7109375" style="149" customWidth="1"/>
    <col min="4370" max="4370" width="13.85546875" style="149" customWidth="1"/>
    <col min="4371" max="4371" width="0.28515625" style="149" customWidth="1"/>
    <col min="4372" max="4608" width="8.140625" style="149"/>
    <col min="4609" max="4609" width="2.28515625" style="149" customWidth="1"/>
    <col min="4610" max="4610" width="1.85546875" style="149" customWidth="1"/>
    <col min="4611" max="4611" width="3" style="149" customWidth="1"/>
    <col min="4612" max="4612" width="8.5703125" style="149" customWidth="1"/>
    <col min="4613" max="4613" width="12.28515625" style="149" customWidth="1"/>
    <col min="4614" max="4614" width="0.28515625" style="149" customWidth="1"/>
    <col min="4615" max="4615" width="2.42578125" style="149" customWidth="1"/>
    <col min="4616" max="4616" width="2.28515625" style="149" customWidth="1"/>
    <col min="4617" max="4617" width="9.5703125" style="149" customWidth="1"/>
    <col min="4618" max="4618" width="12.5703125" style="149" customWidth="1"/>
    <col min="4619" max="4619" width="0.5703125" style="149" customWidth="1"/>
    <col min="4620" max="4621" width="2.28515625" style="149" customWidth="1"/>
    <col min="4622" max="4622" width="4.42578125" style="149" customWidth="1"/>
    <col min="4623" max="4623" width="5" style="149" customWidth="1"/>
    <col min="4624" max="4624" width="9.28515625" style="149" customWidth="1"/>
    <col min="4625" max="4625" width="5.7109375" style="149" customWidth="1"/>
    <col min="4626" max="4626" width="13.85546875" style="149" customWidth="1"/>
    <col min="4627" max="4627" width="0.28515625" style="149" customWidth="1"/>
    <col min="4628" max="4864" width="8.140625" style="149"/>
    <col min="4865" max="4865" width="2.28515625" style="149" customWidth="1"/>
    <col min="4866" max="4866" width="1.85546875" style="149" customWidth="1"/>
    <col min="4867" max="4867" width="3" style="149" customWidth="1"/>
    <col min="4868" max="4868" width="8.5703125" style="149" customWidth="1"/>
    <col min="4869" max="4869" width="12.28515625" style="149" customWidth="1"/>
    <col min="4870" max="4870" width="0.28515625" style="149" customWidth="1"/>
    <col min="4871" max="4871" width="2.42578125" style="149" customWidth="1"/>
    <col min="4872" max="4872" width="2.28515625" style="149" customWidth="1"/>
    <col min="4873" max="4873" width="9.5703125" style="149" customWidth="1"/>
    <col min="4874" max="4874" width="12.5703125" style="149" customWidth="1"/>
    <col min="4875" max="4875" width="0.5703125" style="149" customWidth="1"/>
    <col min="4876" max="4877" width="2.28515625" style="149" customWidth="1"/>
    <col min="4878" max="4878" width="4.42578125" style="149" customWidth="1"/>
    <col min="4879" max="4879" width="5" style="149" customWidth="1"/>
    <col min="4880" max="4880" width="9.28515625" style="149" customWidth="1"/>
    <col min="4881" max="4881" width="5.7109375" style="149" customWidth="1"/>
    <col min="4882" max="4882" width="13.85546875" style="149" customWidth="1"/>
    <col min="4883" max="4883" width="0.28515625" style="149" customWidth="1"/>
    <col min="4884" max="5120" width="8.140625" style="149"/>
    <col min="5121" max="5121" width="2.28515625" style="149" customWidth="1"/>
    <col min="5122" max="5122" width="1.85546875" style="149" customWidth="1"/>
    <col min="5123" max="5123" width="3" style="149" customWidth="1"/>
    <col min="5124" max="5124" width="8.5703125" style="149" customWidth="1"/>
    <col min="5125" max="5125" width="12.28515625" style="149" customWidth="1"/>
    <col min="5126" max="5126" width="0.28515625" style="149" customWidth="1"/>
    <col min="5127" max="5127" width="2.42578125" style="149" customWidth="1"/>
    <col min="5128" max="5128" width="2.28515625" style="149" customWidth="1"/>
    <col min="5129" max="5129" width="9.5703125" style="149" customWidth="1"/>
    <col min="5130" max="5130" width="12.5703125" style="149" customWidth="1"/>
    <col min="5131" max="5131" width="0.5703125" style="149" customWidth="1"/>
    <col min="5132" max="5133" width="2.28515625" style="149" customWidth="1"/>
    <col min="5134" max="5134" width="4.42578125" style="149" customWidth="1"/>
    <col min="5135" max="5135" width="5" style="149" customWidth="1"/>
    <col min="5136" max="5136" width="9.28515625" style="149" customWidth="1"/>
    <col min="5137" max="5137" width="5.7109375" style="149" customWidth="1"/>
    <col min="5138" max="5138" width="13.85546875" style="149" customWidth="1"/>
    <col min="5139" max="5139" width="0.28515625" style="149" customWidth="1"/>
    <col min="5140" max="5376" width="8.140625" style="149"/>
    <col min="5377" max="5377" width="2.28515625" style="149" customWidth="1"/>
    <col min="5378" max="5378" width="1.85546875" style="149" customWidth="1"/>
    <col min="5379" max="5379" width="3" style="149" customWidth="1"/>
    <col min="5380" max="5380" width="8.5703125" style="149" customWidth="1"/>
    <col min="5381" max="5381" width="12.28515625" style="149" customWidth="1"/>
    <col min="5382" max="5382" width="0.28515625" style="149" customWidth="1"/>
    <col min="5383" max="5383" width="2.42578125" style="149" customWidth="1"/>
    <col min="5384" max="5384" width="2.28515625" style="149" customWidth="1"/>
    <col min="5385" max="5385" width="9.5703125" style="149" customWidth="1"/>
    <col min="5386" max="5386" width="12.5703125" style="149" customWidth="1"/>
    <col min="5387" max="5387" width="0.5703125" style="149" customWidth="1"/>
    <col min="5388" max="5389" width="2.28515625" style="149" customWidth="1"/>
    <col min="5390" max="5390" width="4.42578125" style="149" customWidth="1"/>
    <col min="5391" max="5391" width="5" style="149" customWidth="1"/>
    <col min="5392" max="5392" width="9.28515625" style="149" customWidth="1"/>
    <col min="5393" max="5393" width="5.7109375" style="149" customWidth="1"/>
    <col min="5394" max="5394" width="13.85546875" style="149" customWidth="1"/>
    <col min="5395" max="5395" width="0.28515625" style="149" customWidth="1"/>
    <col min="5396" max="5632" width="8.140625" style="149"/>
    <col min="5633" max="5633" width="2.28515625" style="149" customWidth="1"/>
    <col min="5634" max="5634" width="1.85546875" style="149" customWidth="1"/>
    <col min="5635" max="5635" width="3" style="149" customWidth="1"/>
    <col min="5636" max="5636" width="8.5703125" style="149" customWidth="1"/>
    <col min="5637" max="5637" width="12.28515625" style="149" customWidth="1"/>
    <col min="5638" max="5638" width="0.28515625" style="149" customWidth="1"/>
    <col min="5639" max="5639" width="2.42578125" style="149" customWidth="1"/>
    <col min="5640" max="5640" width="2.28515625" style="149" customWidth="1"/>
    <col min="5641" max="5641" width="9.5703125" style="149" customWidth="1"/>
    <col min="5642" max="5642" width="12.5703125" style="149" customWidth="1"/>
    <col min="5643" max="5643" width="0.5703125" style="149" customWidth="1"/>
    <col min="5644" max="5645" width="2.28515625" style="149" customWidth="1"/>
    <col min="5646" max="5646" width="4.42578125" style="149" customWidth="1"/>
    <col min="5647" max="5647" width="5" style="149" customWidth="1"/>
    <col min="5648" max="5648" width="9.28515625" style="149" customWidth="1"/>
    <col min="5649" max="5649" width="5.7109375" style="149" customWidth="1"/>
    <col min="5650" max="5650" width="13.85546875" style="149" customWidth="1"/>
    <col min="5651" max="5651" width="0.28515625" style="149" customWidth="1"/>
    <col min="5652" max="5888" width="8.140625" style="149"/>
    <col min="5889" max="5889" width="2.28515625" style="149" customWidth="1"/>
    <col min="5890" max="5890" width="1.85546875" style="149" customWidth="1"/>
    <col min="5891" max="5891" width="3" style="149" customWidth="1"/>
    <col min="5892" max="5892" width="8.5703125" style="149" customWidth="1"/>
    <col min="5893" max="5893" width="12.28515625" style="149" customWidth="1"/>
    <col min="5894" max="5894" width="0.28515625" style="149" customWidth="1"/>
    <col min="5895" max="5895" width="2.42578125" style="149" customWidth="1"/>
    <col min="5896" max="5896" width="2.28515625" style="149" customWidth="1"/>
    <col min="5897" max="5897" width="9.5703125" style="149" customWidth="1"/>
    <col min="5898" max="5898" width="12.5703125" style="149" customWidth="1"/>
    <col min="5899" max="5899" width="0.5703125" style="149" customWidth="1"/>
    <col min="5900" max="5901" width="2.28515625" style="149" customWidth="1"/>
    <col min="5902" max="5902" width="4.42578125" style="149" customWidth="1"/>
    <col min="5903" max="5903" width="5" style="149" customWidth="1"/>
    <col min="5904" max="5904" width="9.28515625" style="149" customWidth="1"/>
    <col min="5905" max="5905" width="5.7109375" style="149" customWidth="1"/>
    <col min="5906" max="5906" width="13.85546875" style="149" customWidth="1"/>
    <col min="5907" max="5907" width="0.28515625" style="149" customWidth="1"/>
    <col min="5908" max="6144" width="8.140625" style="149"/>
    <col min="6145" max="6145" width="2.28515625" style="149" customWidth="1"/>
    <col min="6146" max="6146" width="1.85546875" style="149" customWidth="1"/>
    <col min="6147" max="6147" width="3" style="149" customWidth="1"/>
    <col min="6148" max="6148" width="8.5703125" style="149" customWidth="1"/>
    <col min="6149" max="6149" width="12.28515625" style="149" customWidth="1"/>
    <col min="6150" max="6150" width="0.28515625" style="149" customWidth="1"/>
    <col min="6151" max="6151" width="2.42578125" style="149" customWidth="1"/>
    <col min="6152" max="6152" width="2.28515625" style="149" customWidth="1"/>
    <col min="6153" max="6153" width="9.5703125" style="149" customWidth="1"/>
    <col min="6154" max="6154" width="12.5703125" style="149" customWidth="1"/>
    <col min="6155" max="6155" width="0.5703125" style="149" customWidth="1"/>
    <col min="6156" max="6157" width="2.28515625" style="149" customWidth="1"/>
    <col min="6158" max="6158" width="4.42578125" style="149" customWidth="1"/>
    <col min="6159" max="6159" width="5" style="149" customWidth="1"/>
    <col min="6160" max="6160" width="9.28515625" style="149" customWidth="1"/>
    <col min="6161" max="6161" width="5.7109375" style="149" customWidth="1"/>
    <col min="6162" max="6162" width="13.85546875" style="149" customWidth="1"/>
    <col min="6163" max="6163" width="0.28515625" style="149" customWidth="1"/>
    <col min="6164" max="6400" width="8.140625" style="149"/>
    <col min="6401" max="6401" width="2.28515625" style="149" customWidth="1"/>
    <col min="6402" max="6402" width="1.85546875" style="149" customWidth="1"/>
    <col min="6403" max="6403" width="3" style="149" customWidth="1"/>
    <col min="6404" max="6404" width="8.5703125" style="149" customWidth="1"/>
    <col min="6405" max="6405" width="12.28515625" style="149" customWidth="1"/>
    <col min="6406" max="6406" width="0.28515625" style="149" customWidth="1"/>
    <col min="6407" max="6407" width="2.42578125" style="149" customWidth="1"/>
    <col min="6408" max="6408" width="2.28515625" style="149" customWidth="1"/>
    <col min="6409" max="6409" width="9.5703125" style="149" customWidth="1"/>
    <col min="6410" max="6410" width="12.5703125" style="149" customWidth="1"/>
    <col min="6411" max="6411" width="0.5703125" style="149" customWidth="1"/>
    <col min="6412" max="6413" width="2.28515625" style="149" customWidth="1"/>
    <col min="6414" max="6414" width="4.42578125" style="149" customWidth="1"/>
    <col min="6415" max="6415" width="5" style="149" customWidth="1"/>
    <col min="6416" max="6416" width="9.28515625" style="149" customWidth="1"/>
    <col min="6417" max="6417" width="5.7109375" style="149" customWidth="1"/>
    <col min="6418" max="6418" width="13.85546875" style="149" customWidth="1"/>
    <col min="6419" max="6419" width="0.28515625" style="149" customWidth="1"/>
    <col min="6420" max="6656" width="8.140625" style="149"/>
    <col min="6657" max="6657" width="2.28515625" style="149" customWidth="1"/>
    <col min="6658" max="6658" width="1.85546875" style="149" customWidth="1"/>
    <col min="6659" max="6659" width="3" style="149" customWidth="1"/>
    <col min="6660" max="6660" width="8.5703125" style="149" customWidth="1"/>
    <col min="6661" max="6661" width="12.28515625" style="149" customWidth="1"/>
    <col min="6662" max="6662" width="0.28515625" style="149" customWidth="1"/>
    <col min="6663" max="6663" width="2.42578125" style="149" customWidth="1"/>
    <col min="6664" max="6664" width="2.28515625" style="149" customWidth="1"/>
    <col min="6665" max="6665" width="9.5703125" style="149" customWidth="1"/>
    <col min="6666" max="6666" width="12.5703125" style="149" customWidth="1"/>
    <col min="6667" max="6667" width="0.5703125" style="149" customWidth="1"/>
    <col min="6668" max="6669" width="2.28515625" style="149" customWidth="1"/>
    <col min="6670" max="6670" width="4.42578125" style="149" customWidth="1"/>
    <col min="6671" max="6671" width="5" style="149" customWidth="1"/>
    <col min="6672" max="6672" width="9.28515625" style="149" customWidth="1"/>
    <col min="6673" max="6673" width="5.7109375" style="149" customWidth="1"/>
    <col min="6674" max="6674" width="13.85546875" style="149" customWidth="1"/>
    <col min="6675" max="6675" width="0.28515625" style="149" customWidth="1"/>
    <col min="6676" max="6912" width="8.140625" style="149"/>
    <col min="6913" max="6913" width="2.28515625" style="149" customWidth="1"/>
    <col min="6914" max="6914" width="1.85546875" style="149" customWidth="1"/>
    <col min="6915" max="6915" width="3" style="149" customWidth="1"/>
    <col min="6916" max="6916" width="8.5703125" style="149" customWidth="1"/>
    <col min="6917" max="6917" width="12.28515625" style="149" customWidth="1"/>
    <col min="6918" max="6918" width="0.28515625" style="149" customWidth="1"/>
    <col min="6919" max="6919" width="2.42578125" style="149" customWidth="1"/>
    <col min="6920" max="6920" width="2.28515625" style="149" customWidth="1"/>
    <col min="6921" max="6921" width="9.5703125" style="149" customWidth="1"/>
    <col min="6922" max="6922" width="12.5703125" style="149" customWidth="1"/>
    <col min="6923" max="6923" width="0.5703125" style="149" customWidth="1"/>
    <col min="6924" max="6925" width="2.28515625" style="149" customWidth="1"/>
    <col min="6926" max="6926" width="4.42578125" style="149" customWidth="1"/>
    <col min="6927" max="6927" width="5" style="149" customWidth="1"/>
    <col min="6928" max="6928" width="9.28515625" style="149" customWidth="1"/>
    <col min="6929" max="6929" width="5.7109375" style="149" customWidth="1"/>
    <col min="6930" max="6930" width="13.85546875" style="149" customWidth="1"/>
    <col min="6931" max="6931" width="0.28515625" style="149" customWidth="1"/>
    <col min="6932" max="7168" width="8.140625" style="149"/>
    <col min="7169" max="7169" width="2.28515625" style="149" customWidth="1"/>
    <col min="7170" max="7170" width="1.85546875" style="149" customWidth="1"/>
    <col min="7171" max="7171" width="3" style="149" customWidth="1"/>
    <col min="7172" max="7172" width="8.5703125" style="149" customWidth="1"/>
    <col min="7173" max="7173" width="12.28515625" style="149" customWidth="1"/>
    <col min="7174" max="7174" width="0.28515625" style="149" customWidth="1"/>
    <col min="7175" max="7175" width="2.42578125" style="149" customWidth="1"/>
    <col min="7176" max="7176" width="2.28515625" style="149" customWidth="1"/>
    <col min="7177" max="7177" width="9.5703125" style="149" customWidth="1"/>
    <col min="7178" max="7178" width="12.5703125" style="149" customWidth="1"/>
    <col min="7179" max="7179" width="0.5703125" style="149" customWidth="1"/>
    <col min="7180" max="7181" width="2.28515625" style="149" customWidth="1"/>
    <col min="7182" max="7182" width="4.42578125" style="149" customWidth="1"/>
    <col min="7183" max="7183" width="5" style="149" customWidth="1"/>
    <col min="7184" max="7184" width="9.28515625" style="149" customWidth="1"/>
    <col min="7185" max="7185" width="5.7109375" style="149" customWidth="1"/>
    <col min="7186" max="7186" width="13.85546875" style="149" customWidth="1"/>
    <col min="7187" max="7187" width="0.28515625" style="149" customWidth="1"/>
    <col min="7188" max="7424" width="8.140625" style="149"/>
    <col min="7425" max="7425" width="2.28515625" style="149" customWidth="1"/>
    <col min="7426" max="7426" width="1.85546875" style="149" customWidth="1"/>
    <col min="7427" max="7427" width="3" style="149" customWidth="1"/>
    <col min="7428" max="7428" width="8.5703125" style="149" customWidth="1"/>
    <col min="7429" max="7429" width="12.28515625" style="149" customWidth="1"/>
    <col min="7430" max="7430" width="0.28515625" style="149" customWidth="1"/>
    <col min="7431" max="7431" width="2.42578125" style="149" customWidth="1"/>
    <col min="7432" max="7432" width="2.28515625" style="149" customWidth="1"/>
    <col min="7433" max="7433" width="9.5703125" style="149" customWidth="1"/>
    <col min="7434" max="7434" width="12.5703125" style="149" customWidth="1"/>
    <col min="7435" max="7435" width="0.5703125" style="149" customWidth="1"/>
    <col min="7436" max="7437" width="2.28515625" style="149" customWidth="1"/>
    <col min="7438" max="7438" width="4.42578125" style="149" customWidth="1"/>
    <col min="7439" max="7439" width="5" style="149" customWidth="1"/>
    <col min="7440" max="7440" width="9.28515625" style="149" customWidth="1"/>
    <col min="7441" max="7441" width="5.7109375" style="149" customWidth="1"/>
    <col min="7442" max="7442" width="13.85546875" style="149" customWidth="1"/>
    <col min="7443" max="7443" width="0.28515625" style="149" customWidth="1"/>
    <col min="7444" max="7680" width="8.140625" style="149"/>
    <col min="7681" max="7681" width="2.28515625" style="149" customWidth="1"/>
    <col min="7682" max="7682" width="1.85546875" style="149" customWidth="1"/>
    <col min="7683" max="7683" width="3" style="149" customWidth="1"/>
    <col min="7684" max="7684" width="8.5703125" style="149" customWidth="1"/>
    <col min="7685" max="7685" width="12.28515625" style="149" customWidth="1"/>
    <col min="7686" max="7686" width="0.28515625" style="149" customWidth="1"/>
    <col min="7687" max="7687" width="2.42578125" style="149" customWidth="1"/>
    <col min="7688" max="7688" width="2.28515625" style="149" customWidth="1"/>
    <col min="7689" max="7689" width="9.5703125" style="149" customWidth="1"/>
    <col min="7690" max="7690" width="12.5703125" style="149" customWidth="1"/>
    <col min="7691" max="7691" width="0.5703125" style="149" customWidth="1"/>
    <col min="7692" max="7693" width="2.28515625" style="149" customWidth="1"/>
    <col min="7694" max="7694" width="4.42578125" style="149" customWidth="1"/>
    <col min="7695" max="7695" width="5" style="149" customWidth="1"/>
    <col min="7696" max="7696" width="9.28515625" style="149" customWidth="1"/>
    <col min="7697" max="7697" width="5.7109375" style="149" customWidth="1"/>
    <col min="7698" max="7698" width="13.85546875" style="149" customWidth="1"/>
    <col min="7699" max="7699" width="0.28515625" style="149" customWidth="1"/>
    <col min="7700" max="7936" width="8.140625" style="149"/>
    <col min="7937" max="7937" width="2.28515625" style="149" customWidth="1"/>
    <col min="7938" max="7938" width="1.85546875" style="149" customWidth="1"/>
    <col min="7939" max="7939" width="3" style="149" customWidth="1"/>
    <col min="7940" max="7940" width="8.5703125" style="149" customWidth="1"/>
    <col min="7941" max="7941" width="12.28515625" style="149" customWidth="1"/>
    <col min="7942" max="7942" width="0.28515625" style="149" customWidth="1"/>
    <col min="7943" max="7943" width="2.42578125" style="149" customWidth="1"/>
    <col min="7944" max="7944" width="2.28515625" style="149" customWidth="1"/>
    <col min="7945" max="7945" width="9.5703125" style="149" customWidth="1"/>
    <col min="7946" max="7946" width="12.5703125" style="149" customWidth="1"/>
    <col min="7947" max="7947" width="0.5703125" style="149" customWidth="1"/>
    <col min="7948" max="7949" width="2.28515625" style="149" customWidth="1"/>
    <col min="7950" max="7950" width="4.42578125" style="149" customWidth="1"/>
    <col min="7951" max="7951" width="5" style="149" customWidth="1"/>
    <col min="7952" max="7952" width="9.28515625" style="149" customWidth="1"/>
    <col min="7953" max="7953" width="5.7109375" style="149" customWidth="1"/>
    <col min="7954" max="7954" width="13.85546875" style="149" customWidth="1"/>
    <col min="7955" max="7955" width="0.28515625" style="149" customWidth="1"/>
    <col min="7956" max="8192" width="8.140625" style="149"/>
    <col min="8193" max="8193" width="2.28515625" style="149" customWidth="1"/>
    <col min="8194" max="8194" width="1.85546875" style="149" customWidth="1"/>
    <col min="8195" max="8195" width="3" style="149" customWidth="1"/>
    <col min="8196" max="8196" width="8.5703125" style="149" customWidth="1"/>
    <col min="8197" max="8197" width="12.28515625" style="149" customWidth="1"/>
    <col min="8198" max="8198" width="0.28515625" style="149" customWidth="1"/>
    <col min="8199" max="8199" width="2.42578125" style="149" customWidth="1"/>
    <col min="8200" max="8200" width="2.28515625" style="149" customWidth="1"/>
    <col min="8201" max="8201" width="9.5703125" style="149" customWidth="1"/>
    <col min="8202" max="8202" width="12.5703125" style="149" customWidth="1"/>
    <col min="8203" max="8203" width="0.5703125" style="149" customWidth="1"/>
    <col min="8204" max="8205" width="2.28515625" style="149" customWidth="1"/>
    <col min="8206" max="8206" width="4.42578125" style="149" customWidth="1"/>
    <col min="8207" max="8207" width="5" style="149" customWidth="1"/>
    <col min="8208" max="8208" width="9.28515625" style="149" customWidth="1"/>
    <col min="8209" max="8209" width="5.7109375" style="149" customWidth="1"/>
    <col min="8210" max="8210" width="13.85546875" style="149" customWidth="1"/>
    <col min="8211" max="8211" width="0.28515625" style="149" customWidth="1"/>
    <col min="8212" max="8448" width="8.140625" style="149"/>
    <col min="8449" max="8449" width="2.28515625" style="149" customWidth="1"/>
    <col min="8450" max="8450" width="1.85546875" style="149" customWidth="1"/>
    <col min="8451" max="8451" width="3" style="149" customWidth="1"/>
    <col min="8452" max="8452" width="8.5703125" style="149" customWidth="1"/>
    <col min="8453" max="8453" width="12.28515625" style="149" customWidth="1"/>
    <col min="8454" max="8454" width="0.28515625" style="149" customWidth="1"/>
    <col min="8455" max="8455" width="2.42578125" style="149" customWidth="1"/>
    <col min="8456" max="8456" width="2.28515625" style="149" customWidth="1"/>
    <col min="8457" max="8457" width="9.5703125" style="149" customWidth="1"/>
    <col min="8458" max="8458" width="12.5703125" style="149" customWidth="1"/>
    <col min="8459" max="8459" width="0.5703125" style="149" customWidth="1"/>
    <col min="8460" max="8461" width="2.28515625" style="149" customWidth="1"/>
    <col min="8462" max="8462" width="4.42578125" style="149" customWidth="1"/>
    <col min="8463" max="8463" width="5" style="149" customWidth="1"/>
    <col min="8464" max="8464" width="9.28515625" style="149" customWidth="1"/>
    <col min="8465" max="8465" width="5.7109375" style="149" customWidth="1"/>
    <col min="8466" max="8466" width="13.85546875" style="149" customWidth="1"/>
    <col min="8467" max="8467" width="0.28515625" style="149" customWidth="1"/>
    <col min="8468" max="8704" width="8.140625" style="149"/>
    <col min="8705" max="8705" width="2.28515625" style="149" customWidth="1"/>
    <col min="8706" max="8706" width="1.85546875" style="149" customWidth="1"/>
    <col min="8707" max="8707" width="3" style="149" customWidth="1"/>
    <col min="8708" max="8708" width="8.5703125" style="149" customWidth="1"/>
    <col min="8709" max="8709" width="12.28515625" style="149" customWidth="1"/>
    <col min="8710" max="8710" width="0.28515625" style="149" customWidth="1"/>
    <col min="8711" max="8711" width="2.42578125" style="149" customWidth="1"/>
    <col min="8712" max="8712" width="2.28515625" style="149" customWidth="1"/>
    <col min="8713" max="8713" width="9.5703125" style="149" customWidth="1"/>
    <col min="8714" max="8714" width="12.5703125" style="149" customWidth="1"/>
    <col min="8715" max="8715" width="0.5703125" style="149" customWidth="1"/>
    <col min="8716" max="8717" width="2.28515625" style="149" customWidth="1"/>
    <col min="8718" max="8718" width="4.42578125" style="149" customWidth="1"/>
    <col min="8719" max="8719" width="5" style="149" customWidth="1"/>
    <col min="8720" max="8720" width="9.28515625" style="149" customWidth="1"/>
    <col min="8721" max="8721" width="5.7109375" style="149" customWidth="1"/>
    <col min="8722" max="8722" width="13.85546875" style="149" customWidth="1"/>
    <col min="8723" max="8723" width="0.28515625" style="149" customWidth="1"/>
    <col min="8724" max="8960" width="8.140625" style="149"/>
    <col min="8961" max="8961" width="2.28515625" style="149" customWidth="1"/>
    <col min="8962" max="8962" width="1.85546875" style="149" customWidth="1"/>
    <col min="8963" max="8963" width="3" style="149" customWidth="1"/>
    <col min="8964" max="8964" width="8.5703125" style="149" customWidth="1"/>
    <col min="8965" max="8965" width="12.28515625" style="149" customWidth="1"/>
    <col min="8966" max="8966" width="0.28515625" style="149" customWidth="1"/>
    <col min="8967" max="8967" width="2.42578125" style="149" customWidth="1"/>
    <col min="8968" max="8968" width="2.28515625" style="149" customWidth="1"/>
    <col min="8969" max="8969" width="9.5703125" style="149" customWidth="1"/>
    <col min="8970" max="8970" width="12.5703125" style="149" customWidth="1"/>
    <col min="8971" max="8971" width="0.5703125" style="149" customWidth="1"/>
    <col min="8972" max="8973" width="2.28515625" style="149" customWidth="1"/>
    <col min="8974" max="8974" width="4.42578125" style="149" customWidth="1"/>
    <col min="8975" max="8975" width="5" style="149" customWidth="1"/>
    <col min="8976" max="8976" width="9.28515625" style="149" customWidth="1"/>
    <col min="8977" max="8977" width="5.7109375" style="149" customWidth="1"/>
    <col min="8978" max="8978" width="13.85546875" style="149" customWidth="1"/>
    <col min="8979" max="8979" width="0.28515625" style="149" customWidth="1"/>
    <col min="8980" max="9216" width="8.140625" style="149"/>
    <col min="9217" max="9217" width="2.28515625" style="149" customWidth="1"/>
    <col min="9218" max="9218" width="1.85546875" style="149" customWidth="1"/>
    <col min="9219" max="9219" width="3" style="149" customWidth="1"/>
    <col min="9220" max="9220" width="8.5703125" style="149" customWidth="1"/>
    <col min="9221" max="9221" width="12.28515625" style="149" customWidth="1"/>
    <col min="9222" max="9222" width="0.28515625" style="149" customWidth="1"/>
    <col min="9223" max="9223" width="2.42578125" style="149" customWidth="1"/>
    <col min="9224" max="9224" width="2.28515625" style="149" customWidth="1"/>
    <col min="9225" max="9225" width="9.5703125" style="149" customWidth="1"/>
    <col min="9226" max="9226" width="12.5703125" style="149" customWidth="1"/>
    <col min="9227" max="9227" width="0.5703125" style="149" customWidth="1"/>
    <col min="9228" max="9229" width="2.28515625" style="149" customWidth="1"/>
    <col min="9230" max="9230" width="4.42578125" style="149" customWidth="1"/>
    <col min="9231" max="9231" width="5" style="149" customWidth="1"/>
    <col min="9232" max="9232" width="9.28515625" style="149" customWidth="1"/>
    <col min="9233" max="9233" width="5.7109375" style="149" customWidth="1"/>
    <col min="9234" max="9234" width="13.85546875" style="149" customWidth="1"/>
    <col min="9235" max="9235" width="0.28515625" style="149" customWidth="1"/>
    <col min="9236" max="9472" width="8.140625" style="149"/>
    <col min="9473" max="9473" width="2.28515625" style="149" customWidth="1"/>
    <col min="9474" max="9474" width="1.85546875" style="149" customWidth="1"/>
    <col min="9475" max="9475" width="3" style="149" customWidth="1"/>
    <col min="9476" max="9476" width="8.5703125" style="149" customWidth="1"/>
    <col min="9477" max="9477" width="12.28515625" style="149" customWidth="1"/>
    <col min="9478" max="9478" width="0.28515625" style="149" customWidth="1"/>
    <col min="9479" max="9479" width="2.42578125" style="149" customWidth="1"/>
    <col min="9480" max="9480" width="2.28515625" style="149" customWidth="1"/>
    <col min="9481" max="9481" width="9.5703125" style="149" customWidth="1"/>
    <col min="9482" max="9482" width="12.5703125" style="149" customWidth="1"/>
    <col min="9483" max="9483" width="0.5703125" style="149" customWidth="1"/>
    <col min="9484" max="9485" width="2.28515625" style="149" customWidth="1"/>
    <col min="9486" max="9486" width="4.42578125" style="149" customWidth="1"/>
    <col min="9487" max="9487" width="5" style="149" customWidth="1"/>
    <col min="9488" max="9488" width="9.28515625" style="149" customWidth="1"/>
    <col min="9489" max="9489" width="5.7109375" style="149" customWidth="1"/>
    <col min="9490" max="9490" width="13.85546875" style="149" customWidth="1"/>
    <col min="9491" max="9491" width="0.28515625" style="149" customWidth="1"/>
    <col min="9492" max="9728" width="8.140625" style="149"/>
    <col min="9729" max="9729" width="2.28515625" style="149" customWidth="1"/>
    <col min="9730" max="9730" width="1.85546875" style="149" customWidth="1"/>
    <col min="9731" max="9731" width="3" style="149" customWidth="1"/>
    <col min="9732" max="9732" width="8.5703125" style="149" customWidth="1"/>
    <col min="9733" max="9733" width="12.28515625" style="149" customWidth="1"/>
    <col min="9734" max="9734" width="0.28515625" style="149" customWidth="1"/>
    <col min="9735" max="9735" width="2.42578125" style="149" customWidth="1"/>
    <col min="9736" max="9736" width="2.28515625" style="149" customWidth="1"/>
    <col min="9737" max="9737" width="9.5703125" style="149" customWidth="1"/>
    <col min="9738" max="9738" width="12.5703125" style="149" customWidth="1"/>
    <col min="9739" max="9739" width="0.5703125" style="149" customWidth="1"/>
    <col min="9740" max="9741" width="2.28515625" style="149" customWidth="1"/>
    <col min="9742" max="9742" width="4.42578125" style="149" customWidth="1"/>
    <col min="9743" max="9743" width="5" style="149" customWidth="1"/>
    <col min="9744" max="9744" width="9.28515625" style="149" customWidth="1"/>
    <col min="9745" max="9745" width="5.7109375" style="149" customWidth="1"/>
    <col min="9746" max="9746" width="13.85546875" style="149" customWidth="1"/>
    <col min="9747" max="9747" width="0.28515625" style="149" customWidth="1"/>
    <col min="9748" max="9984" width="8.140625" style="149"/>
    <col min="9985" max="9985" width="2.28515625" style="149" customWidth="1"/>
    <col min="9986" max="9986" width="1.85546875" style="149" customWidth="1"/>
    <col min="9987" max="9987" width="3" style="149" customWidth="1"/>
    <col min="9988" max="9988" width="8.5703125" style="149" customWidth="1"/>
    <col min="9989" max="9989" width="12.28515625" style="149" customWidth="1"/>
    <col min="9990" max="9990" width="0.28515625" style="149" customWidth="1"/>
    <col min="9991" max="9991" width="2.42578125" style="149" customWidth="1"/>
    <col min="9992" max="9992" width="2.28515625" style="149" customWidth="1"/>
    <col min="9993" max="9993" width="9.5703125" style="149" customWidth="1"/>
    <col min="9994" max="9994" width="12.5703125" style="149" customWidth="1"/>
    <col min="9995" max="9995" width="0.5703125" style="149" customWidth="1"/>
    <col min="9996" max="9997" width="2.28515625" style="149" customWidth="1"/>
    <col min="9998" max="9998" width="4.42578125" style="149" customWidth="1"/>
    <col min="9999" max="9999" width="5" style="149" customWidth="1"/>
    <col min="10000" max="10000" width="9.28515625" style="149" customWidth="1"/>
    <col min="10001" max="10001" width="5.7109375" style="149" customWidth="1"/>
    <col min="10002" max="10002" width="13.85546875" style="149" customWidth="1"/>
    <col min="10003" max="10003" width="0.28515625" style="149" customWidth="1"/>
    <col min="10004" max="10240" width="8.140625" style="149"/>
    <col min="10241" max="10241" width="2.28515625" style="149" customWidth="1"/>
    <col min="10242" max="10242" width="1.85546875" style="149" customWidth="1"/>
    <col min="10243" max="10243" width="3" style="149" customWidth="1"/>
    <col min="10244" max="10244" width="8.5703125" style="149" customWidth="1"/>
    <col min="10245" max="10245" width="12.28515625" style="149" customWidth="1"/>
    <col min="10246" max="10246" width="0.28515625" style="149" customWidth="1"/>
    <col min="10247" max="10247" width="2.42578125" style="149" customWidth="1"/>
    <col min="10248" max="10248" width="2.28515625" style="149" customWidth="1"/>
    <col min="10249" max="10249" width="9.5703125" style="149" customWidth="1"/>
    <col min="10250" max="10250" width="12.5703125" style="149" customWidth="1"/>
    <col min="10251" max="10251" width="0.5703125" style="149" customWidth="1"/>
    <col min="10252" max="10253" width="2.28515625" style="149" customWidth="1"/>
    <col min="10254" max="10254" width="4.42578125" style="149" customWidth="1"/>
    <col min="10255" max="10255" width="5" style="149" customWidth="1"/>
    <col min="10256" max="10256" width="9.28515625" style="149" customWidth="1"/>
    <col min="10257" max="10257" width="5.7109375" style="149" customWidth="1"/>
    <col min="10258" max="10258" width="13.85546875" style="149" customWidth="1"/>
    <col min="10259" max="10259" width="0.28515625" style="149" customWidth="1"/>
    <col min="10260" max="10496" width="8.140625" style="149"/>
    <col min="10497" max="10497" width="2.28515625" style="149" customWidth="1"/>
    <col min="10498" max="10498" width="1.85546875" style="149" customWidth="1"/>
    <col min="10499" max="10499" width="3" style="149" customWidth="1"/>
    <col min="10500" max="10500" width="8.5703125" style="149" customWidth="1"/>
    <col min="10501" max="10501" width="12.28515625" style="149" customWidth="1"/>
    <col min="10502" max="10502" width="0.28515625" style="149" customWidth="1"/>
    <col min="10503" max="10503" width="2.42578125" style="149" customWidth="1"/>
    <col min="10504" max="10504" width="2.28515625" style="149" customWidth="1"/>
    <col min="10505" max="10505" width="9.5703125" style="149" customWidth="1"/>
    <col min="10506" max="10506" width="12.5703125" style="149" customWidth="1"/>
    <col min="10507" max="10507" width="0.5703125" style="149" customWidth="1"/>
    <col min="10508" max="10509" width="2.28515625" style="149" customWidth="1"/>
    <col min="10510" max="10510" width="4.42578125" style="149" customWidth="1"/>
    <col min="10511" max="10511" width="5" style="149" customWidth="1"/>
    <col min="10512" max="10512" width="9.28515625" style="149" customWidth="1"/>
    <col min="10513" max="10513" width="5.7109375" style="149" customWidth="1"/>
    <col min="10514" max="10514" width="13.85546875" style="149" customWidth="1"/>
    <col min="10515" max="10515" width="0.28515625" style="149" customWidth="1"/>
    <col min="10516" max="10752" width="8.140625" style="149"/>
    <col min="10753" max="10753" width="2.28515625" style="149" customWidth="1"/>
    <col min="10754" max="10754" width="1.85546875" style="149" customWidth="1"/>
    <col min="10755" max="10755" width="3" style="149" customWidth="1"/>
    <col min="10756" max="10756" width="8.5703125" style="149" customWidth="1"/>
    <col min="10757" max="10757" width="12.28515625" style="149" customWidth="1"/>
    <col min="10758" max="10758" width="0.28515625" style="149" customWidth="1"/>
    <col min="10759" max="10759" width="2.42578125" style="149" customWidth="1"/>
    <col min="10760" max="10760" width="2.28515625" style="149" customWidth="1"/>
    <col min="10761" max="10761" width="9.5703125" style="149" customWidth="1"/>
    <col min="10762" max="10762" width="12.5703125" style="149" customWidth="1"/>
    <col min="10763" max="10763" width="0.5703125" style="149" customWidth="1"/>
    <col min="10764" max="10765" width="2.28515625" style="149" customWidth="1"/>
    <col min="10766" max="10766" width="4.42578125" style="149" customWidth="1"/>
    <col min="10767" max="10767" width="5" style="149" customWidth="1"/>
    <col min="10768" max="10768" width="9.28515625" style="149" customWidth="1"/>
    <col min="10769" max="10769" width="5.7109375" style="149" customWidth="1"/>
    <col min="10770" max="10770" width="13.85546875" style="149" customWidth="1"/>
    <col min="10771" max="10771" width="0.28515625" style="149" customWidth="1"/>
    <col min="10772" max="11008" width="8.140625" style="149"/>
    <col min="11009" max="11009" width="2.28515625" style="149" customWidth="1"/>
    <col min="11010" max="11010" width="1.85546875" style="149" customWidth="1"/>
    <col min="11011" max="11011" width="3" style="149" customWidth="1"/>
    <col min="11012" max="11012" width="8.5703125" style="149" customWidth="1"/>
    <col min="11013" max="11013" width="12.28515625" style="149" customWidth="1"/>
    <col min="11014" max="11014" width="0.28515625" style="149" customWidth="1"/>
    <col min="11015" max="11015" width="2.42578125" style="149" customWidth="1"/>
    <col min="11016" max="11016" width="2.28515625" style="149" customWidth="1"/>
    <col min="11017" max="11017" width="9.5703125" style="149" customWidth="1"/>
    <col min="11018" max="11018" width="12.5703125" style="149" customWidth="1"/>
    <col min="11019" max="11019" width="0.5703125" style="149" customWidth="1"/>
    <col min="11020" max="11021" width="2.28515625" style="149" customWidth="1"/>
    <col min="11022" max="11022" width="4.42578125" style="149" customWidth="1"/>
    <col min="11023" max="11023" width="5" style="149" customWidth="1"/>
    <col min="11024" max="11024" width="9.28515625" style="149" customWidth="1"/>
    <col min="11025" max="11025" width="5.7109375" style="149" customWidth="1"/>
    <col min="11026" max="11026" width="13.85546875" style="149" customWidth="1"/>
    <col min="11027" max="11027" width="0.28515625" style="149" customWidth="1"/>
    <col min="11028" max="11264" width="8.140625" style="149"/>
    <col min="11265" max="11265" width="2.28515625" style="149" customWidth="1"/>
    <col min="11266" max="11266" width="1.85546875" style="149" customWidth="1"/>
    <col min="11267" max="11267" width="3" style="149" customWidth="1"/>
    <col min="11268" max="11268" width="8.5703125" style="149" customWidth="1"/>
    <col min="11269" max="11269" width="12.28515625" style="149" customWidth="1"/>
    <col min="11270" max="11270" width="0.28515625" style="149" customWidth="1"/>
    <col min="11271" max="11271" width="2.42578125" style="149" customWidth="1"/>
    <col min="11272" max="11272" width="2.28515625" style="149" customWidth="1"/>
    <col min="11273" max="11273" width="9.5703125" style="149" customWidth="1"/>
    <col min="11274" max="11274" width="12.5703125" style="149" customWidth="1"/>
    <col min="11275" max="11275" width="0.5703125" style="149" customWidth="1"/>
    <col min="11276" max="11277" width="2.28515625" style="149" customWidth="1"/>
    <col min="11278" max="11278" width="4.42578125" style="149" customWidth="1"/>
    <col min="11279" max="11279" width="5" style="149" customWidth="1"/>
    <col min="11280" max="11280" width="9.28515625" style="149" customWidth="1"/>
    <col min="11281" max="11281" width="5.7109375" style="149" customWidth="1"/>
    <col min="11282" max="11282" width="13.85546875" style="149" customWidth="1"/>
    <col min="11283" max="11283" width="0.28515625" style="149" customWidth="1"/>
    <col min="11284" max="11520" width="8.140625" style="149"/>
    <col min="11521" max="11521" width="2.28515625" style="149" customWidth="1"/>
    <col min="11522" max="11522" width="1.85546875" style="149" customWidth="1"/>
    <col min="11523" max="11523" width="3" style="149" customWidth="1"/>
    <col min="11524" max="11524" width="8.5703125" style="149" customWidth="1"/>
    <col min="11525" max="11525" width="12.28515625" style="149" customWidth="1"/>
    <col min="11526" max="11526" width="0.28515625" style="149" customWidth="1"/>
    <col min="11527" max="11527" width="2.42578125" style="149" customWidth="1"/>
    <col min="11528" max="11528" width="2.28515625" style="149" customWidth="1"/>
    <col min="11529" max="11529" width="9.5703125" style="149" customWidth="1"/>
    <col min="11530" max="11530" width="12.5703125" style="149" customWidth="1"/>
    <col min="11531" max="11531" width="0.5703125" style="149" customWidth="1"/>
    <col min="11532" max="11533" width="2.28515625" style="149" customWidth="1"/>
    <col min="11534" max="11534" width="4.42578125" style="149" customWidth="1"/>
    <col min="11535" max="11535" width="5" style="149" customWidth="1"/>
    <col min="11536" max="11536" width="9.28515625" style="149" customWidth="1"/>
    <col min="11537" max="11537" width="5.7109375" style="149" customWidth="1"/>
    <col min="11538" max="11538" width="13.85546875" style="149" customWidth="1"/>
    <col min="11539" max="11539" width="0.28515625" style="149" customWidth="1"/>
    <col min="11540" max="11776" width="8.140625" style="149"/>
    <col min="11777" max="11777" width="2.28515625" style="149" customWidth="1"/>
    <col min="11778" max="11778" width="1.85546875" style="149" customWidth="1"/>
    <col min="11779" max="11779" width="3" style="149" customWidth="1"/>
    <col min="11780" max="11780" width="8.5703125" style="149" customWidth="1"/>
    <col min="11781" max="11781" width="12.28515625" style="149" customWidth="1"/>
    <col min="11782" max="11782" width="0.28515625" style="149" customWidth="1"/>
    <col min="11783" max="11783" width="2.42578125" style="149" customWidth="1"/>
    <col min="11784" max="11784" width="2.28515625" style="149" customWidth="1"/>
    <col min="11785" max="11785" width="9.5703125" style="149" customWidth="1"/>
    <col min="11786" max="11786" width="12.5703125" style="149" customWidth="1"/>
    <col min="11787" max="11787" width="0.5703125" style="149" customWidth="1"/>
    <col min="11788" max="11789" width="2.28515625" style="149" customWidth="1"/>
    <col min="11790" max="11790" width="4.42578125" style="149" customWidth="1"/>
    <col min="11791" max="11791" width="5" style="149" customWidth="1"/>
    <col min="11792" max="11792" width="9.28515625" style="149" customWidth="1"/>
    <col min="11793" max="11793" width="5.7109375" style="149" customWidth="1"/>
    <col min="11794" max="11794" width="13.85546875" style="149" customWidth="1"/>
    <col min="11795" max="11795" width="0.28515625" style="149" customWidth="1"/>
    <col min="11796" max="12032" width="8.140625" style="149"/>
    <col min="12033" max="12033" width="2.28515625" style="149" customWidth="1"/>
    <col min="12034" max="12034" width="1.85546875" style="149" customWidth="1"/>
    <col min="12035" max="12035" width="3" style="149" customWidth="1"/>
    <col min="12036" max="12036" width="8.5703125" style="149" customWidth="1"/>
    <col min="12037" max="12037" width="12.28515625" style="149" customWidth="1"/>
    <col min="12038" max="12038" width="0.28515625" style="149" customWidth="1"/>
    <col min="12039" max="12039" width="2.42578125" style="149" customWidth="1"/>
    <col min="12040" max="12040" width="2.28515625" style="149" customWidth="1"/>
    <col min="12041" max="12041" width="9.5703125" style="149" customWidth="1"/>
    <col min="12042" max="12042" width="12.5703125" style="149" customWidth="1"/>
    <col min="12043" max="12043" width="0.5703125" style="149" customWidth="1"/>
    <col min="12044" max="12045" width="2.28515625" style="149" customWidth="1"/>
    <col min="12046" max="12046" width="4.42578125" style="149" customWidth="1"/>
    <col min="12047" max="12047" width="5" style="149" customWidth="1"/>
    <col min="12048" max="12048" width="9.28515625" style="149" customWidth="1"/>
    <col min="12049" max="12049" width="5.7109375" style="149" customWidth="1"/>
    <col min="12050" max="12050" width="13.85546875" style="149" customWidth="1"/>
    <col min="12051" max="12051" width="0.28515625" style="149" customWidth="1"/>
    <col min="12052" max="12288" width="8.140625" style="149"/>
    <col min="12289" max="12289" width="2.28515625" style="149" customWidth="1"/>
    <col min="12290" max="12290" width="1.85546875" style="149" customWidth="1"/>
    <col min="12291" max="12291" width="3" style="149" customWidth="1"/>
    <col min="12292" max="12292" width="8.5703125" style="149" customWidth="1"/>
    <col min="12293" max="12293" width="12.28515625" style="149" customWidth="1"/>
    <col min="12294" max="12294" width="0.28515625" style="149" customWidth="1"/>
    <col min="12295" max="12295" width="2.42578125" style="149" customWidth="1"/>
    <col min="12296" max="12296" width="2.28515625" style="149" customWidth="1"/>
    <col min="12297" max="12297" width="9.5703125" style="149" customWidth="1"/>
    <col min="12298" max="12298" width="12.5703125" style="149" customWidth="1"/>
    <col min="12299" max="12299" width="0.5703125" style="149" customWidth="1"/>
    <col min="12300" max="12301" width="2.28515625" style="149" customWidth="1"/>
    <col min="12302" max="12302" width="4.42578125" style="149" customWidth="1"/>
    <col min="12303" max="12303" width="5" style="149" customWidth="1"/>
    <col min="12304" max="12304" width="9.28515625" style="149" customWidth="1"/>
    <col min="12305" max="12305" width="5.7109375" style="149" customWidth="1"/>
    <col min="12306" max="12306" width="13.85546875" style="149" customWidth="1"/>
    <col min="12307" max="12307" width="0.28515625" style="149" customWidth="1"/>
    <col min="12308" max="12544" width="8.140625" style="149"/>
    <col min="12545" max="12545" width="2.28515625" style="149" customWidth="1"/>
    <col min="12546" max="12546" width="1.85546875" style="149" customWidth="1"/>
    <col min="12547" max="12547" width="3" style="149" customWidth="1"/>
    <col min="12548" max="12548" width="8.5703125" style="149" customWidth="1"/>
    <col min="12549" max="12549" width="12.28515625" style="149" customWidth="1"/>
    <col min="12550" max="12550" width="0.28515625" style="149" customWidth="1"/>
    <col min="12551" max="12551" width="2.42578125" style="149" customWidth="1"/>
    <col min="12552" max="12552" width="2.28515625" style="149" customWidth="1"/>
    <col min="12553" max="12553" width="9.5703125" style="149" customWidth="1"/>
    <col min="12554" max="12554" width="12.5703125" style="149" customWidth="1"/>
    <col min="12555" max="12555" width="0.5703125" style="149" customWidth="1"/>
    <col min="12556" max="12557" width="2.28515625" style="149" customWidth="1"/>
    <col min="12558" max="12558" width="4.42578125" style="149" customWidth="1"/>
    <col min="12559" max="12559" width="5" style="149" customWidth="1"/>
    <col min="12560" max="12560" width="9.28515625" style="149" customWidth="1"/>
    <col min="12561" max="12561" width="5.7109375" style="149" customWidth="1"/>
    <col min="12562" max="12562" width="13.85546875" style="149" customWidth="1"/>
    <col min="12563" max="12563" width="0.28515625" style="149" customWidth="1"/>
    <col min="12564" max="12800" width="8.140625" style="149"/>
    <col min="12801" max="12801" width="2.28515625" style="149" customWidth="1"/>
    <col min="12802" max="12802" width="1.85546875" style="149" customWidth="1"/>
    <col min="12803" max="12803" width="3" style="149" customWidth="1"/>
    <col min="12804" max="12804" width="8.5703125" style="149" customWidth="1"/>
    <col min="12805" max="12805" width="12.28515625" style="149" customWidth="1"/>
    <col min="12806" max="12806" width="0.28515625" style="149" customWidth="1"/>
    <col min="12807" max="12807" width="2.42578125" style="149" customWidth="1"/>
    <col min="12808" max="12808" width="2.28515625" style="149" customWidth="1"/>
    <col min="12809" max="12809" width="9.5703125" style="149" customWidth="1"/>
    <col min="12810" max="12810" width="12.5703125" style="149" customWidth="1"/>
    <col min="12811" max="12811" width="0.5703125" style="149" customWidth="1"/>
    <col min="12812" max="12813" width="2.28515625" style="149" customWidth="1"/>
    <col min="12814" max="12814" width="4.42578125" style="149" customWidth="1"/>
    <col min="12815" max="12815" width="5" style="149" customWidth="1"/>
    <col min="12816" max="12816" width="9.28515625" style="149" customWidth="1"/>
    <col min="12817" max="12817" width="5.7109375" style="149" customWidth="1"/>
    <col min="12818" max="12818" width="13.85546875" style="149" customWidth="1"/>
    <col min="12819" max="12819" width="0.28515625" style="149" customWidth="1"/>
    <col min="12820" max="13056" width="8.140625" style="149"/>
    <col min="13057" max="13057" width="2.28515625" style="149" customWidth="1"/>
    <col min="13058" max="13058" width="1.85546875" style="149" customWidth="1"/>
    <col min="13059" max="13059" width="3" style="149" customWidth="1"/>
    <col min="13060" max="13060" width="8.5703125" style="149" customWidth="1"/>
    <col min="13061" max="13061" width="12.28515625" style="149" customWidth="1"/>
    <col min="13062" max="13062" width="0.28515625" style="149" customWidth="1"/>
    <col min="13063" max="13063" width="2.42578125" style="149" customWidth="1"/>
    <col min="13064" max="13064" width="2.28515625" style="149" customWidth="1"/>
    <col min="13065" max="13065" width="9.5703125" style="149" customWidth="1"/>
    <col min="13066" max="13066" width="12.5703125" style="149" customWidth="1"/>
    <col min="13067" max="13067" width="0.5703125" style="149" customWidth="1"/>
    <col min="13068" max="13069" width="2.28515625" style="149" customWidth="1"/>
    <col min="13070" max="13070" width="4.42578125" style="149" customWidth="1"/>
    <col min="13071" max="13071" width="5" style="149" customWidth="1"/>
    <col min="13072" max="13072" width="9.28515625" style="149" customWidth="1"/>
    <col min="13073" max="13073" width="5.7109375" style="149" customWidth="1"/>
    <col min="13074" max="13074" width="13.85546875" style="149" customWidth="1"/>
    <col min="13075" max="13075" width="0.28515625" style="149" customWidth="1"/>
    <col min="13076" max="13312" width="8.140625" style="149"/>
    <col min="13313" max="13313" width="2.28515625" style="149" customWidth="1"/>
    <col min="13314" max="13314" width="1.85546875" style="149" customWidth="1"/>
    <col min="13315" max="13315" width="3" style="149" customWidth="1"/>
    <col min="13316" max="13316" width="8.5703125" style="149" customWidth="1"/>
    <col min="13317" max="13317" width="12.28515625" style="149" customWidth="1"/>
    <col min="13318" max="13318" width="0.28515625" style="149" customWidth="1"/>
    <col min="13319" max="13319" width="2.42578125" style="149" customWidth="1"/>
    <col min="13320" max="13320" width="2.28515625" style="149" customWidth="1"/>
    <col min="13321" max="13321" width="9.5703125" style="149" customWidth="1"/>
    <col min="13322" max="13322" width="12.5703125" style="149" customWidth="1"/>
    <col min="13323" max="13323" width="0.5703125" style="149" customWidth="1"/>
    <col min="13324" max="13325" width="2.28515625" style="149" customWidth="1"/>
    <col min="13326" max="13326" width="4.42578125" style="149" customWidth="1"/>
    <col min="13327" max="13327" width="5" style="149" customWidth="1"/>
    <col min="13328" max="13328" width="9.28515625" style="149" customWidth="1"/>
    <col min="13329" max="13329" width="5.7109375" style="149" customWidth="1"/>
    <col min="13330" max="13330" width="13.85546875" style="149" customWidth="1"/>
    <col min="13331" max="13331" width="0.28515625" style="149" customWidth="1"/>
    <col min="13332" max="13568" width="8.140625" style="149"/>
    <col min="13569" max="13569" width="2.28515625" style="149" customWidth="1"/>
    <col min="13570" max="13570" width="1.85546875" style="149" customWidth="1"/>
    <col min="13571" max="13571" width="3" style="149" customWidth="1"/>
    <col min="13572" max="13572" width="8.5703125" style="149" customWidth="1"/>
    <col min="13573" max="13573" width="12.28515625" style="149" customWidth="1"/>
    <col min="13574" max="13574" width="0.28515625" style="149" customWidth="1"/>
    <col min="13575" max="13575" width="2.42578125" style="149" customWidth="1"/>
    <col min="13576" max="13576" width="2.28515625" style="149" customWidth="1"/>
    <col min="13577" max="13577" width="9.5703125" style="149" customWidth="1"/>
    <col min="13578" max="13578" width="12.5703125" style="149" customWidth="1"/>
    <col min="13579" max="13579" width="0.5703125" style="149" customWidth="1"/>
    <col min="13580" max="13581" width="2.28515625" style="149" customWidth="1"/>
    <col min="13582" max="13582" width="4.42578125" style="149" customWidth="1"/>
    <col min="13583" max="13583" width="5" style="149" customWidth="1"/>
    <col min="13584" max="13584" width="9.28515625" style="149" customWidth="1"/>
    <col min="13585" max="13585" width="5.7109375" style="149" customWidth="1"/>
    <col min="13586" max="13586" width="13.85546875" style="149" customWidth="1"/>
    <col min="13587" max="13587" width="0.28515625" style="149" customWidth="1"/>
    <col min="13588" max="13824" width="8.140625" style="149"/>
    <col min="13825" max="13825" width="2.28515625" style="149" customWidth="1"/>
    <col min="13826" max="13826" width="1.85546875" style="149" customWidth="1"/>
    <col min="13827" max="13827" width="3" style="149" customWidth="1"/>
    <col min="13828" max="13828" width="8.5703125" style="149" customWidth="1"/>
    <col min="13829" max="13829" width="12.28515625" style="149" customWidth="1"/>
    <col min="13830" max="13830" width="0.28515625" style="149" customWidth="1"/>
    <col min="13831" max="13831" width="2.42578125" style="149" customWidth="1"/>
    <col min="13832" max="13832" width="2.28515625" style="149" customWidth="1"/>
    <col min="13833" max="13833" width="9.5703125" style="149" customWidth="1"/>
    <col min="13834" max="13834" width="12.5703125" style="149" customWidth="1"/>
    <col min="13835" max="13835" width="0.5703125" style="149" customWidth="1"/>
    <col min="13836" max="13837" width="2.28515625" style="149" customWidth="1"/>
    <col min="13838" max="13838" width="4.42578125" style="149" customWidth="1"/>
    <col min="13839" max="13839" width="5" style="149" customWidth="1"/>
    <col min="13840" max="13840" width="9.28515625" style="149" customWidth="1"/>
    <col min="13841" max="13841" width="5.7109375" style="149" customWidth="1"/>
    <col min="13842" max="13842" width="13.85546875" style="149" customWidth="1"/>
    <col min="13843" max="13843" width="0.28515625" style="149" customWidth="1"/>
    <col min="13844" max="14080" width="8.140625" style="149"/>
    <col min="14081" max="14081" width="2.28515625" style="149" customWidth="1"/>
    <col min="14082" max="14082" width="1.85546875" style="149" customWidth="1"/>
    <col min="14083" max="14083" width="3" style="149" customWidth="1"/>
    <col min="14084" max="14084" width="8.5703125" style="149" customWidth="1"/>
    <col min="14085" max="14085" width="12.28515625" style="149" customWidth="1"/>
    <col min="14086" max="14086" width="0.28515625" style="149" customWidth="1"/>
    <col min="14087" max="14087" width="2.42578125" style="149" customWidth="1"/>
    <col min="14088" max="14088" width="2.28515625" style="149" customWidth="1"/>
    <col min="14089" max="14089" width="9.5703125" style="149" customWidth="1"/>
    <col min="14090" max="14090" width="12.5703125" style="149" customWidth="1"/>
    <col min="14091" max="14091" width="0.5703125" style="149" customWidth="1"/>
    <col min="14092" max="14093" width="2.28515625" style="149" customWidth="1"/>
    <col min="14094" max="14094" width="4.42578125" style="149" customWidth="1"/>
    <col min="14095" max="14095" width="5" style="149" customWidth="1"/>
    <col min="14096" max="14096" width="9.28515625" style="149" customWidth="1"/>
    <col min="14097" max="14097" width="5.7109375" style="149" customWidth="1"/>
    <col min="14098" max="14098" width="13.85546875" style="149" customWidth="1"/>
    <col min="14099" max="14099" width="0.28515625" style="149" customWidth="1"/>
    <col min="14100" max="14336" width="8.140625" style="149"/>
    <col min="14337" max="14337" width="2.28515625" style="149" customWidth="1"/>
    <col min="14338" max="14338" width="1.85546875" style="149" customWidth="1"/>
    <col min="14339" max="14339" width="3" style="149" customWidth="1"/>
    <col min="14340" max="14340" width="8.5703125" style="149" customWidth="1"/>
    <col min="14341" max="14341" width="12.28515625" style="149" customWidth="1"/>
    <col min="14342" max="14342" width="0.28515625" style="149" customWidth="1"/>
    <col min="14343" max="14343" width="2.42578125" style="149" customWidth="1"/>
    <col min="14344" max="14344" width="2.28515625" style="149" customWidth="1"/>
    <col min="14345" max="14345" width="9.5703125" style="149" customWidth="1"/>
    <col min="14346" max="14346" width="12.5703125" style="149" customWidth="1"/>
    <col min="14347" max="14347" width="0.5703125" style="149" customWidth="1"/>
    <col min="14348" max="14349" width="2.28515625" style="149" customWidth="1"/>
    <col min="14350" max="14350" width="4.42578125" style="149" customWidth="1"/>
    <col min="14351" max="14351" width="5" style="149" customWidth="1"/>
    <col min="14352" max="14352" width="9.28515625" style="149" customWidth="1"/>
    <col min="14353" max="14353" width="5.7109375" style="149" customWidth="1"/>
    <col min="14354" max="14354" width="13.85546875" style="149" customWidth="1"/>
    <col min="14355" max="14355" width="0.28515625" style="149" customWidth="1"/>
    <col min="14356" max="14592" width="8.140625" style="149"/>
    <col min="14593" max="14593" width="2.28515625" style="149" customWidth="1"/>
    <col min="14594" max="14594" width="1.85546875" style="149" customWidth="1"/>
    <col min="14595" max="14595" width="3" style="149" customWidth="1"/>
    <col min="14596" max="14596" width="8.5703125" style="149" customWidth="1"/>
    <col min="14597" max="14597" width="12.28515625" style="149" customWidth="1"/>
    <col min="14598" max="14598" width="0.28515625" style="149" customWidth="1"/>
    <col min="14599" max="14599" width="2.42578125" style="149" customWidth="1"/>
    <col min="14600" max="14600" width="2.28515625" style="149" customWidth="1"/>
    <col min="14601" max="14601" width="9.5703125" style="149" customWidth="1"/>
    <col min="14602" max="14602" width="12.5703125" style="149" customWidth="1"/>
    <col min="14603" max="14603" width="0.5703125" style="149" customWidth="1"/>
    <col min="14604" max="14605" width="2.28515625" style="149" customWidth="1"/>
    <col min="14606" max="14606" width="4.42578125" style="149" customWidth="1"/>
    <col min="14607" max="14607" width="5" style="149" customWidth="1"/>
    <col min="14608" max="14608" width="9.28515625" style="149" customWidth="1"/>
    <col min="14609" max="14609" width="5.7109375" style="149" customWidth="1"/>
    <col min="14610" max="14610" width="13.85546875" style="149" customWidth="1"/>
    <col min="14611" max="14611" width="0.28515625" style="149" customWidth="1"/>
    <col min="14612" max="14848" width="8.140625" style="149"/>
    <col min="14849" max="14849" width="2.28515625" style="149" customWidth="1"/>
    <col min="14850" max="14850" width="1.85546875" style="149" customWidth="1"/>
    <col min="14851" max="14851" width="3" style="149" customWidth="1"/>
    <col min="14852" max="14852" width="8.5703125" style="149" customWidth="1"/>
    <col min="14853" max="14853" width="12.28515625" style="149" customWidth="1"/>
    <col min="14854" max="14854" width="0.28515625" style="149" customWidth="1"/>
    <col min="14855" max="14855" width="2.42578125" style="149" customWidth="1"/>
    <col min="14856" max="14856" width="2.28515625" style="149" customWidth="1"/>
    <col min="14857" max="14857" width="9.5703125" style="149" customWidth="1"/>
    <col min="14858" max="14858" width="12.5703125" style="149" customWidth="1"/>
    <col min="14859" max="14859" width="0.5703125" style="149" customWidth="1"/>
    <col min="14860" max="14861" width="2.28515625" style="149" customWidth="1"/>
    <col min="14862" max="14862" width="4.42578125" style="149" customWidth="1"/>
    <col min="14863" max="14863" width="5" style="149" customWidth="1"/>
    <col min="14864" max="14864" width="9.28515625" style="149" customWidth="1"/>
    <col min="14865" max="14865" width="5.7109375" style="149" customWidth="1"/>
    <col min="14866" max="14866" width="13.85546875" style="149" customWidth="1"/>
    <col min="14867" max="14867" width="0.28515625" style="149" customWidth="1"/>
    <col min="14868" max="15104" width="8.140625" style="149"/>
    <col min="15105" max="15105" width="2.28515625" style="149" customWidth="1"/>
    <col min="15106" max="15106" width="1.85546875" style="149" customWidth="1"/>
    <col min="15107" max="15107" width="3" style="149" customWidth="1"/>
    <col min="15108" max="15108" width="8.5703125" style="149" customWidth="1"/>
    <col min="15109" max="15109" width="12.28515625" style="149" customWidth="1"/>
    <col min="15110" max="15110" width="0.28515625" style="149" customWidth="1"/>
    <col min="15111" max="15111" width="2.42578125" style="149" customWidth="1"/>
    <col min="15112" max="15112" width="2.28515625" style="149" customWidth="1"/>
    <col min="15113" max="15113" width="9.5703125" style="149" customWidth="1"/>
    <col min="15114" max="15114" width="12.5703125" style="149" customWidth="1"/>
    <col min="15115" max="15115" width="0.5703125" style="149" customWidth="1"/>
    <col min="15116" max="15117" width="2.28515625" style="149" customWidth="1"/>
    <col min="15118" max="15118" width="4.42578125" style="149" customWidth="1"/>
    <col min="15119" max="15119" width="5" style="149" customWidth="1"/>
    <col min="15120" max="15120" width="9.28515625" style="149" customWidth="1"/>
    <col min="15121" max="15121" width="5.7109375" style="149" customWidth="1"/>
    <col min="15122" max="15122" width="13.85546875" style="149" customWidth="1"/>
    <col min="15123" max="15123" width="0.28515625" style="149" customWidth="1"/>
    <col min="15124" max="15360" width="8.140625" style="149"/>
    <col min="15361" max="15361" width="2.28515625" style="149" customWidth="1"/>
    <col min="15362" max="15362" width="1.85546875" style="149" customWidth="1"/>
    <col min="15363" max="15363" width="3" style="149" customWidth="1"/>
    <col min="15364" max="15364" width="8.5703125" style="149" customWidth="1"/>
    <col min="15365" max="15365" width="12.28515625" style="149" customWidth="1"/>
    <col min="15366" max="15366" width="0.28515625" style="149" customWidth="1"/>
    <col min="15367" max="15367" width="2.42578125" style="149" customWidth="1"/>
    <col min="15368" max="15368" width="2.28515625" style="149" customWidth="1"/>
    <col min="15369" max="15369" width="9.5703125" style="149" customWidth="1"/>
    <col min="15370" max="15370" width="12.5703125" style="149" customWidth="1"/>
    <col min="15371" max="15371" width="0.5703125" style="149" customWidth="1"/>
    <col min="15372" max="15373" width="2.28515625" style="149" customWidth="1"/>
    <col min="15374" max="15374" width="4.42578125" style="149" customWidth="1"/>
    <col min="15375" max="15375" width="5" style="149" customWidth="1"/>
    <col min="15376" max="15376" width="9.28515625" style="149" customWidth="1"/>
    <col min="15377" max="15377" width="5.7109375" style="149" customWidth="1"/>
    <col min="15378" max="15378" width="13.85546875" style="149" customWidth="1"/>
    <col min="15379" max="15379" width="0.28515625" style="149" customWidth="1"/>
    <col min="15380" max="15616" width="8.140625" style="149"/>
    <col min="15617" max="15617" width="2.28515625" style="149" customWidth="1"/>
    <col min="15618" max="15618" width="1.85546875" style="149" customWidth="1"/>
    <col min="15619" max="15619" width="3" style="149" customWidth="1"/>
    <col min="15620" max="15620" width="8.5703125" style="149" customWidth="1"/>
    <col min="15621" max="15621" width="12.28515625" style="149" customWidth="1"/>
    <col min="15622" max="15622" width="0.28515625" style="149" customWidth="1"/>
    <col min="15623" max="15623" width="2.42578125" style="149" customWidth="1"/>
    <col min="15624" max="15624" width="2.28515625" style="149" customWidth="1"/>
    <col min="15625" max="15625" width="9.5703125" style="149" customWidth="1"/>
    <col min="15626" max="15626" width="12.5703125" style="149" customWidth="1"/>
    <col min="15627" max="15627" width="0.5703125" style="149" customWidth="1"/>
    <col min="15628" max="15629" width="2.28515625" style="149" customWidth="1"/>
    <col min="15630" max="15630" width="4.42578125" style="149" customWidth="1"/>
    <col min="15631" max="15631" width="5" style="149" customWidth="1"/>
    <col min="15632" max="15632" width="9.28515625" style="149" customWidth="1"/>
    <col min="15633" max="15633" width="5.7109375" style="149" customWidth="1"/>
    <col min="15634" max="15634" width="13.85546875" style="149" customWidth="1"/>
    <col min="15635" max="15635" width="0.28515625" style="149" customWidth="1"/>
    <col min="15636" max="15872" width="8.140625" style="149"/>
    <col min="15873" max="15873" width="2.28515625" style="149" customWidth="1"/>
    <col min="15874" max="15874" width="1.85546875" style="149" customWidth="1"/>
    <col min="15875" max="15875" width="3" style="149" customWidth="1"/>
    <col min="15876" max="15876" width="8.5703125" style="149" customWidth="1"/>
    <col min="15877" max="15877" width="12.28515625" style="149" customWidth="1"/>
    <col min="15878" max="15878" width="0.28515625" style="149" customWidth="1"/>
    <col min="15879" max="15879" width="2.42578125" style="149" customWidth="1"/>
    <col min="15880" max="15880" width="2.28515625" style="149" customWidth="1"/>
    <col min="15881" max="15881" width="9.5703125" style="149" customWidth="1"/>
    <col min="15882" max="15882" width="12.5703125" style="149" customWidth="1"/>
    <col min="15883" max="15883" width="0.5703125" style="149" customWidth="1"/>
    <col min="15884" max="15885" width="2.28515625" style="149" customWidth="1"/>
    <col min="15886" max="15886" width="4.42578125" style="149" customWidth="1"/>
    <col min="15887" max="15887" width="5" style="149" customWidth="1"/>
    <col min="15888" max="15888" width="9.28515625" style="149" customWidth="1"/>
    <col min="15889" max="15889" width="5.7109375" style="149" customWidth="1"/>
    <col min="15890" max="15890" width="13.85546875" style="149" customWidth="1"/>
    <col min="15891" max="15891" width="0.28515625" style="149" customWidth="1"/>
    <col min="15892" max="16128" width="8.140625" style="149"/>
    <col min="16129" max="16129" width="2.28515625" style="149" customWidth="1"/>
    <col min="16130" max="16130" width="1.85546875" style="149" customWidth="1"/>
    <col min="16131" max="16131" width="3" style="149" customWidth="1"/>
    <col min="16132" max="16132" width="8.5703125" style="149" customWidth="1"/>
    <col min="16133" max="16133" width="12.28515625" style="149" customWidth="1"/>
    <col min="16134" max="16134" width="0.28515625" style="149" customWidth="1"/>
    <col min="16135" max="16135" width="2.42578125" style="149" customWidth="1"/>
    <col min="16136" max="16136" width="2.28515625" style="149" customWidth="1"/>
    <col min="16137" max="16137" width="9.5703125" style="149" customWidth="1"/>
    <col min="16138" max="16138" width="12.5703125" style="149" customWidth="1"/>
    <col min="16139" max="16139" width="0.5703125" style="149" customWidth="1"/>
    <col min="16140" max="16141" width="2.28515625" style="149" customWidth="1"/>
    <col min="16142" max="16142" width="4.42578125" style="149" customWidth="1"/>
    <col min="16143" max="16143" width="5" style="149" customWidth="1"/>
    <col min="16144" max="16144" width="9.28515625" style="149" customWidth="1"/>
    <col min="16145" max="16145" width="5.7109375" style="149" customWidth="1"/>
    <col min="16146" max="16146" width="13.85546875" style="149" customWidth="1"/>
    <col min="16147" max="16147" width="0.28515625" style="149" customWidth="1"/>
    <col min="16148" max="16384" width="8.140625" style="149"/>
  </cols>
  <sheetData>
    <row r="1" spans="1:19" s="144" customFormat="1" x14ac:dyDescent="0.2">
      <c r="A1" s="217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9"/>
    </row>
    <row r="2" spans="1:19" s="144" customFormat="1" ht="23.25" x14ac:dyDescent="0.35">
      <c r="A2" s="220"/>
      <c r="B2" s="221"/>
      <c r="C2" s="221"/>
      <c r="D2" s="221"/>
      <c r="E2" s="221"/>
      <c r="F2" s="221"/>
      <c r="G2" s="222" t="s">
        <v>979</v>
      </c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3"/>
    </row>
    <row r="3" spans="1:19" s="144" customFormat="1" x14ac:dyDescent="0.2">
      <c r="A3" s="224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6"/>
    </row>
    <row r="4" spans="1:19" s="144" customFormat="1" ht="15.75" thickBot="1" x14ac:dyDescent="0.3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9"/>
    </row>
    <row r="5" spans="1:19" s="144" customFormat="1" x14ac:dyDescent="0.25">
      <c r="A5" s="230"/>
      <c r="B5" s="231" t="s">
        <v>980</v>
      </c>
      <c r="C5" s="231"/>
      <c r="D5" s="231"/>
      <c r="E5" s="383" t="s">
        <v>1165</v>
      </c>
      <c r="F5" s="384"/>
      <c r="G5" s="384"/>
      <c r="H5" s="384"/>
      <c r="I5" s="384"/>
      <c r="J5" s="384"/>
      <c r="K5" s="384"/>
      <c r="L5" s="385"/>
      <c r="M5" s="231"/>
      <c r="N5" s="231"/>
      <c r="O5" s="386" t="s">
        <v>981</v>
      </c>
      <c r="P5" s="386"/>
      <c r="Q5" s="232"/>
      <c r="R5" s="233"/>
      <c r="S5" s="234"/>
    </row>
    <row r="6" spans="1:19" s="144" customFormat="1" x14ac:dyDescent="0.25">
      <c r="A6" s="230"/>
      <c r="B6" s="231" t="s">
        <v>982</v>
      </c>
      <c r="C6" s="231"/>
      <c r="D6" s="231"/>
      <c r="E6" s="387" t="s">
        <v>983</v>
      </c>
      <c r="F6" s="388"/>
      <c r="G6" s="388"/>
      <c r="H6" s="388"/>
      <c r="I6" s="388"/>
      <c r="J6" s="388"/>
      <c r="K6" s="388"/>
      <c r="L6" s="389"/>
      <c r="M6" s="231"/>
      <c r="N6" s="231"/>
      <c r="O6" s="386" t="s">
        <v>984</v>
      </c>
      <c r="P6" s="386"/>
      <c r="Q6" s="235"/>
      <c r="R6" s="234"/>
      <c r="S6" s="234"/>
    </row>
    <row r="7" spans="1:19" s="144" customFormat="1" ht="15.75" thickBot="1" x14ac:dyDescent="0.3">
      <c r="A7" s="230"/>
      <c r="B7" s="231"/>
      <c r="C7" s="231"/>
      <c r="D7" s="231"/>
      <c r="E7" s="390" t="s">
        <v>985</v>
      </c>
      <c r="F7" s="391"/>
      <c r="G7" s="391"/>
      <c r="H7" s="391"/>
      <c r="I7" s="391"/>
      <c r="J7" s="391"/>
      <c r="K7" s="391"/>
      <c r="L7" s="392"/>
      <c r="M7" s="231"/>
      <c r="N7" s="231"/>
      <c r="O7" s="386" t="s">
        <v>986</v>
      </c>
      <c r="P7" s="386"/>
      <c r="Q7" s="236" t="s">
        <v>987</v>
      </c>
      <c r="R7" s="237"/>
      <c r="S7" s="234"/>
    </row>
    <row r="8" spans="1:19" s="144" customFormat="1" ht="15.75" thickBot="1" x14ac:dyDescent="0.3">
      <c r="A8" s="230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386" t="s">
        <v>988</v>
      </c>
      <c r="P8" s="386"/>
      <c r="Q8" s="231" t="s">
        <v>989</v>
      </c>
      <c r="R8" s="231"/>
      <c r="S8" s="234"/>
    </row>
    <row r="9" spans="1:19" s="144" customFormat="1" ht="15.75" thickBot="1" x14ac:dyDescent="0.3">
      <c r="A9" s="230"/>
      <c r="B9" s="231" t="s">
        <v>990</v>
      </c>
      <c r="C9" s="231"/>
      <c r="D9" s="231"/>
      <c r="E9" s="393" t="s">
        <v>991</v>
      </c>
      <c r="F9" s="394"/>
      <c r="G9" s="394"/>
      <c r="H9" s="394"/>
      <c r="I9" s="394"/>
      <c r="J9" s="394"/>
      <c r="K9" s="394"/>
      <c r="L9" s="395"/>
      <c r="M9" s="231"/>
      <c r="N9" s="231"/>
      <c r="O9" s="381"/>
      <c r="P9" s="382"/>
      <c r="Q9" s="238"/>
      <c r="R9" s="239"/>
      <c r="S9" s="234"/>
    </row>
    <row r="10" spans="1:19" s="144" customFormat="1" ht="15.75" thickBot="1" x14ac:dyDescent="0.3">
      <c r="A10" s="230"/>
      <c r="B10" s="231" t="s">
        <v>992</v>
      </c>
      <c r="C10" s="231"/>
      <c r="D10" s="231"/>
      <c r="E10" s="378" t="s">
        <v>993</v>
      </c>
      <c r="F10" s="379"/>
      <c r="G10" s="379"/>
      <c r="H10" s="379"/>
      <c r="I10" s="379"/>
      <c r="J10" s="379"/>
      <c r="K10" s="379"/>
      <c r="L10" s="380"/>
      <c r="M10" s="231"/>
      <c r="N10" s="231"/>
      <c r="O10" s="381"/>
      <c r="P10" s="382"/>
      <c r="Q10" s="238"/>
      <c r="R10" s="239"/>
      <c r="S10" s="234"/>
    </row>
    <row r="11" spans="1:19" s="144" customFormat="1" ht="15.75" thickBot="1" x14ac:dyDescent="0.3">
      <c r="A11" s="230"/>
      <c r="B11" s="231" t="s">
        <v>994</v>
      </c>
      <c r="C11" s="231"/>
      <c r="D11" s="231"/>
      <c r="E11" s="378" t="s">
        <v>995</v>
      </c>
      <c r="F11" s="379"/>
      <c r="G11" s="379"/>
      <c r="H11" s="379"/>
      <c r="I11" s="379"/>
      <c r="J11" s="379"/>
      <c r="K11" s="379"/>
      <c r="L11" s="380"/>
      <c r="M11" s="231"/>
      <c r="N11" s="231"/>
      <c r="O11" s="381"/>
      <c r="P11" s="382"/>
      <c r="Q11" s="238"/>
      <c r="R11" s="239"/>
      <c r="S11" s="234"/>
    </row>
    <row r="12" spans="1:19" s="144" customFormat="1" ht="15.75" thickBot="1" x14ac:dyDescent="0.3">
      <c r="A12" s="230"/>
      <c r="B12" s="231" t="s">
        <v>996</v>
      </c>
      <c r="C12" s="231"/>
      <c r="D12" s="231"/>
      <c r="E12" s="397" t="s">
        <v>997</v>
      </c>
      <c r="F12" s="398"/>
      <c r="G12" s="398"/>
      <c r="H12" s="398"/>
      <c r="I12" s="398"/>
      <c r="J12" s="398"/>
      <c r="K12" s="398"/>
      <c r="L12" s="399"/>
      <c r="M12" s="231"/>
      <c r="N12" s="231"/>
      <c r="O12" s="400"/>
      <c r="P12" s="401"/>
      <c r="Q12" s="400"/>
      <c r="R12" s="401"/>
      <c r="S12" s="234"/>
    </row>
    <row r="13" spans="1:19" s="144" customFormat="1" ht="15.75" thickBot="1" x14ac:dyDescent="0.3">
      <c r="A13" s="240"/>
      <c r="B13" s="241"/>
      <c r="C13" s="241"/>
      <c r="D13" s="241"/>
      <c r="E13" s="242"/>
      <c r="F13" s="241"/>
      <c r="G13" s="241"/>
      <c r="H13" s="241"/>
      <c r="I13" s="241"/>
      <c r="J13" s="241"/>
      <c r="K13" s="241"/>
      <c r="L13" s="241"/>
      <c r="M13" s="241"/>
      <c r="N13" s="241"/>
      <c r="O13" s="242"/>
      <c r="P13" s="242"/>
      <c r="Q13" s="242"/>
      <c r="R13" s="241"/>
      <c r="S13" s="243"/>
    </row>
    <row r="14" spans="1:19" s="144" customFormat="1" ht="15.75" thickBot="1" x14ac:dyDescent="0.3">
      <c r="A14" s="230"/>
      <c r="B14" s="231"/>
      <c r="C14" s="231"/>
      <c r="D14" s="231"/>
      <c r="E14" s="244" t="s">
        <v>998</v>
      </c>
      <c r="F14" s="231"/>
      <c r="G14" s="231"/>
      <c r="H14" s="231"/>
      <c r="I14" s="244" t="s">
        <v>999</v>
      </c>
      <c r="J14" s="231"/>
      <c r="K14" s="231"/>
      <c r="L14" s="231"/>
      <c r="M14" s="231"/>
      <c r="N14" s="231"/>
      <c r="O14" s="386" t="s">
        <v>1000</v>
      </c>
      <c r="P14" s="386"/>
      <c r="Q14" s="232"/>
      <c r="R14" s="245"/>
      <c r="S14" s="234"/>
    </row>
    <row r="15" spans="1:19" s="144" customFormat="1" ht="15.75" thickBot="1" x14ac:dyDescent="0.3">
      <c r="A15" s="230"/>
      <c r="B15" s="231"/>
      <c r="C15" s="231"/>
      <c r="D15" s="231"/>
      <c r="E15" s="246"/>
      <c r="F15" s="231"/>
      <c r="G15" s="244"/>
      <c r="H15" s="231"/>
      <c r="I15" s="356">
        <v>43899</v>
      </c>
      <c r="J15" s="231"/>
      <c r="K15" s="231"/>
      <c r="L15" s="231"/>
      <c r="M15" s="231"/>
      <c r="N15" s="231"/>
      <c r="O15" s="386" t="s">
        <v>1001</v>
      </c>
      <c r="P15" s="386"/>
      <c r="Q15" s="236"/>
      <c r="R15" s="247"/>
      <c r="S15" s="234"/>
    </row>
    <row r="16" spans="1:19" s="144" customFormat="1" x14ac:dyDescent="0.25">
      <c r="A16" s="248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31"/>
      <c r="P16" s="249"/>
      <c r="Q16" s="249"/>
      <c r="R16" s="249"/>
      <c r="S16" s="250"/>
    </row>
    <row r="17" spans="1:19" s="144" customFormat="1" x14ac:dyDescent="0.25">
      <c r="A17" s="251"/>
      <c r="B17" s="252"/>
      <c r="C17" s="252"/>
      <c r="D17" s="252"/>
      <c r="E17" s="253" t="s">
        <v>1002</v>
      </c>
      <c r="F17" s="252"/>
      <c r="G17" s="252"/>
      <c r="H17" s="252"/>
      <c r="I17" s="252"/>
      <c r="J17" s="252"/>
      <c r="K17" s="252"/>
      <c r="L17" s="252"/>
      <c r="M17" s="252"/>
      <c r="N17" s="252"/>
      <c r="O17" s="228"/>
      <c r="P17" s="252"/>
      <c r="Q17" s="252"/>
      <c r="R17" s="252"/>
      <c r="S17" s="254"/>
    </row>
    <row r="18" spans="1:19" s="144" customFormat="1" x14ac:dyDescent="0.25">
      <c r="A18" s="255" t="s">
        <v>1003</v>
      </c>
      <c r="B18" s="256"/>
      <c r="C18" s="256"/>
      <c r="D18" s="257"/>
      <c r="E18" s="258" t="s">
        <v>1004</v>
      </c>
      <c r="F18" s="257"/>
      <c r="G18" s="258" t="s">
        <v>1005</v>
      </c>
      <c r="H18" s="256"/>
      <c r="I18" s="257"/>
      <c r="J18" s="258" t="s">
        <v>1006</v>
      </c>
      <c r="K18" s="256"/>
      <c r="L18" s="258" t="s">
        <v>1007</v>
      </c>
      <c r="M18" s="256"/>
      <c r="N18" s="256"/>
      <c r="O18" s="256"/>
      <c r="P18" s="257"/>
      <c r="Q18" s="258" t="s">
        <v>1008</v>
      </c>
      <c r="R18" s="256"/>
      <c r="S18" s="259"/>
    </row>
    <row r="19" spans="1:19" s="144" customFormat="1" x14ac:dyDescent="0.25">
      <c r="A19" s="260"/>
      <c r="B19" s="261"/>
      <c r="C19" s="261"/>
      <c r="D19" s="262">
        <v>0</v>
      </c>
      <c r="E19" s="263">
        <v>0</v>
      </c>
      <c r="F19" s="264"/>
      <c r="G19" s="265"/>
      <c r="H19" s="261"/>
      <c r="I19" s="262">
        <v>0</v>
      </c>
      <c r="J19" s="263">
        <v>0</v>
      </c>
      <c r="K19" s="266"/>
      <c r="L19" s="265"/>
      <c r="M19" s="261"/>
      <c r="N19" s="261"/>
      <c r="O19" s="267"/>
      <c r="P19" s="262">
        <v>0</v>
      </c>
      <c r="Q19" s="265"/>
      <c r="R19" s="268">
        <v>0</v>
      </c>
      <c r="S19" s="269"/>
    </row>
    <row r="20" spans="1:19" s="144" customFormat="1" x14ac:dyDescent="0.25">
      <c r="A20" s="251"/>
      <c r="B20" s="252"/>
      <c r="C20" s="252"/>
      <c r="D20" s="252"/>
      <c r="E20" s="253" t="s">
        <v>1009</v>
      </c>
      <c r="F20" s="252"/>
      <c r="G20" s="252"/>
      <c r="H20" s="252"/>
      <c r="I20" s="252"/>
      <c r="J20" s="270" t="s">
        <v>1010</v>
      </c>
      <c r="K20" s="252"/>
      <c r="L20" s="252"/>
      <c r="M20" s="252"/>
      <c r="N20" s="252"/>
      <c r="O20" s="249"/>
      <c r="P20" s="252"/>
      <c r="Q20" s="252"/>
      <c r="R20" s="252"/>
      <c r="S20" s="254"/>
    </row>
    <row r="21" spans="1:19" s="144" customFormat="1" ht="15.75" x14ac:dyDescent="0.25">
      <c r="A21" s="271" t="s">
        <v>1011</v>
      </c>
      <c r="B21" s="272"/>
      <c r="C21" s="273" t="s">
        <v>1012</v>
      </c>
      <c r="D21" s="274"/>
      <c r="E21" s="274"/>
      <c r="F21" s="275"/>
      <c r="G21" s="271" t="s">
        <v>1013</v>
      </c>
      <c r="H21" s="276"/>
      <c r="I21" s="273" t="s">
        <v>1014</v>
      </c>
      <c r="J21" s="274"/>
      <c r="K21" s="274"/>
      <c r="L21" s="271" t="s">
        <v>1015</v>
      </c>
      <c r="M21" s="276"/>
      <c r="N21" s="273" t="s">
        <v>1016</v>
      </c>
      <c r="O21" s="277"/>
      <c r="P21" s="274"/>
      <c r="Q21" s="274"/>
      <c r="R21" s="274"/>
      <c r="S21" s="275"/>
    </row>
    <row r="22" spans="1:19" s="144" customFormat="1" x14ac:dyDescent="0.25">
      <c r="A22" s="278" t="s">
        <v>148</v>
      </c>
      <c r="B22" s="279" t="s">
        <v>156</v>
      </c>
      <c r="C22" s="280"/>
      <c r="D22" s="281" t="s">
        <v>1017</v>
      </c>
      <c r="E22" s="282">
        <f>rekapitulace!C10</f>
        <v>0</v>
      </c>
      <c r="F22" s="283"/>
      <c r="G22" s="278" t="s">
        <v>155</v>
      </c>
      <c r="H22" s="284" t="s">
        <v>1018</v>
      </c>
      <c r="I22" s="285"/>
      <c r="J22" s="286">
        <v>0</v>
      </c>
      <c r="K22" s="287"/>
      <c r="L22" s="278" t="s">
        <v>1019</v>
      </c>
      <c r="M22" s="288" t="s">
        <v>837</v>
      </c>
      <c r="N22" s="289"/>
      <c r="O22" s="289"/>
      <c r="P22" s="289"/>
      <c r="Q22" s="290" t="s">
        <v>1059</v>
      </c>
      <c r="R22" s="282">
        <f>E28*0.025</f>
        <v>0</v>
      </c>
      <c r="S22" s="283"/>
    </row>
    <row r="23" spans="1:19" s="144" customFormat="1" x14ac:dyDescent="0.25">
      <c r="A23" s="278" t="s">
        <v>149</v>
      </c>
      <c r="B23" s="291"/>
      <c r="C23" s="292"/>
      <c r="D23" s="281" t="s">
        <v>1020</v>
      </c>
      <c r="E23" s="282">
        <v>0</v>
      </c>
      <c r="F23" s="283"/>
      <c r="G23" s="278" t="s">
        <v>166</v>
      </c>
      <c r="H23" s="231" t="s">
        <v>1021</v>
      </c>
      <c r="I23" s="285"/>
      <c r="J23" s="286">
        <v>0</v>
      </c>
      <c r="K23" s="287"/>
      <c r="L23" s="278" t="s">
        <v>1022</v>
      </c>
      <c r="M23" s="288" t="s">
        <v>1023</v>
      </c>
      <c r="N23" s="289"/>
      <c r="O23" s="231"/>
      <c r="P23" s="289"/>
      <c r="Q23" s="290"/>
      <c r="R23" s="282">
        <v>0</v>
      </c>
      <c r="S23" s="283"/>
    </row>
    <row r="24" spans="1:19" s="144" customFormat="1" x14ac:dyDescent="0.25">
      <c r="A24" s="278" t="s">
        <v>150</v>
      </c>
      <c r="B24" s="279" t="s">
        <v>177</v>
      </c>
      <c r="C24" s="280"/>
      <c r="D24" s="281" t="s">
        <v>1017</v>
      </c>
      <c r="E24" s="282">
        <v>0</v>
      </c>
      <c r="F24" s="283"/>
      <c r="G24" s="278" t="s">
        <v>1024</v>
      </c>
      <c r="H24" s="284" t="s">
        <v>1025</v>
      </c>
      <c r="I24" s="285"/>
      <c r="J24" s="286">
        <v>0</v>
      </c>
      <c r="K24" s="287"/>
      <c r="L24" s="278" t="s">
        <v>1026</v>
      </c>
      <c r="M24" s="288" t="s">
        <v>1027</v>
      </c>
      <c r="N24" s="289"/>
      <c r="O24" s="289"/>
      <c r="P24" s="289"/>
      <c r="Q24" s="290"/>
      <c r="R24" s="282">
        <v>0</v>
      </c>
      <c r="S24" s="283"/>
    </row>
    <row r="25" spans="1:19" s="144" customFormat="1" x14ac:dyDescent="0.25">
      <c r="A25" s="278" t="s">
        <v>151</v>
      </c>
      <c r="B25" s="291"/>
      <c r="C25" s="292"/>
      <c r="D25" s="281" t="s">
        <v>1020</v>
      </c>
      <c r="E25" s="282">
        <v>0</v>
      </c>
      <c r="F25" s="283"/>
      <c r="G25" s="278" t="s">
        <v>1028</v>
      </c>
      <c r="H25" s="284"/>
      <c r="I25" s="285"/>
      <c r="J25" s="286">
        <v>0</v>
      </c>
      <c r="K25" s="287"/>
      <c r="L25" s="278" t="s">
        <v>1029</v>
      </c>
      <c r="M25" s="288" t="s">
        <v>840</v>
      </c>
      <c r="N25" s="289"/>
      <c r="O25" s="231"/>
      <c r="P25" s="289"/>
      <c r="Q25" s="290"/>
      <c r="R25" s="282">
        <v>0</v>
      </c>
      <c r="S25" s="283"/>
    </row>
    <row r="26" spans="1:19" s="144" customFormat="1" x14ac:dyDescent="0.25">
      <c r="A26" s="278" t="s">
        <v>152</v>
      </c>
      <c r="B26" s="279" t="s">
        <v>1030</v>
      </c>
      <c r="C26" s="280"/>
      <c r="D26" s="281" t="s">
        <v>1017</v>
      </c>
      <c r="E26" s="282">
        <v>0</v>
      </c>
      <c r="F26" s="283"/>
      <c r="G26" s="293"/>
      <c r="H26" s="289"/>
      <c r="I26" s="285"/>
      <c r="J26" s="294"/>
      <c r="K26" s="287"/>
      <c r="L26" s="278" t="s">
        <v>1031</v>
      </c>
      <c r="M26" s="288" t="s">
        <v>1032</v>
      </c>
      <c r="N26" s="289"/>
      <c r="O26" s="289"/>
      <c r="P26" s="289"/>
      <c r="Q26" s="290"/>
      <c r="R26" s="282">
        <v>0</v>
      </c>
      <c r="S26" s="283"/>
    </row>
    <row r="27" spans="1:19" s="144" customFormat="1" x14ac:dyDescent="0.25">
      <c r="A27" s="278" t="s">
        <v>153</v>
      </c>
      <c r="B27" s="291"/>
      <c r="C27" s="292"/>
      <c r="D27" s="281" t="s">
        <v>1020</v>
      </c>
      <c r="E27" s="282">
        <v>0</v>
      </c>
      <c r="F27" s="283"/>
      <c r="G27" s="293"/>
      <c r="H27" s="289"/>
      <c r="I27" s="285"/>
      <c r="J27" s="294"/>
      <c r="K27" s="287"/>
      <c r="L27" s="278" t="s">
        <v>1033</v>
      </c>
      <c r="M27" s="284" t="s">
        <v>1034</v>
      </c>
      <c r="N27" s="289"/>
      <c r="O27" s="231"/>
      <c r="P27" s="289"/>
      <c r="Q27" s="285"/>
      <c r="R27" s="282">
        <v>0</v>
      </c>
      <c r="S27" s="283"/>
    </row>
    <row r="28" spans="1:19" s="144" customFormat="1" x14ac:dyDescent="0.25">
      <c r="A28" s="278" t="s">
        <v>154</v>
      </c>
      <c r="B28" s="295" t="s">
        <v>1035</v>
      </c>
      <c r="C28" s="289"/>
      <c r="D28" s="285"/>
      <c r="E28" s="296">
        <f>E22</f>
        <v>0</v>
      </c>
      <c r="F28" s="254"/>
      <c r="G28" s="278" t="s">
        <v>1036</v>
      </c>
      <c r="H28" s="295" t="s">
        <v>1037</v>
      </c>
      <c r="I28" s="285"/>
      <c r="J28" s="297"/>
      <c r="K28" s="298"/>
      <c r="L28" s="278" t="s">
        <v>1038</v>
      </c>
      <c r="M28" s="295" t="s">
        <v>1039</v>
      </c>
      <c r="N28" s="289"/>
      <c r="O28" s="289"/>
      <c r="P28" s="289"/>
      <c r="Q28" s="285"/>
      <c r="R28" s="282">
        <v>0</v>
      </c>
      <c r="S28" s="254"/>
    </row>
    <row r="29" spans="1:19" s="144" customFormat="1" x14ac:dyDescent="0.25">
      <c r="A29" s="299" t="s">
        <v>1040</v>
      </c>
      <c r="B29" s="300" t="s">
        <v>807</v>
      </c>
      <c r="C29" s="301"/>
      <c r="D29" s="302"/>
      <c r="E29" s="303"/>
      <c r="F29" s="304"/>
      <c r="G29" s="299" t="s">
        <v>1041</v>
      </c>
      <c r="H29" s="300" t="s">
        <v>1042</v>
      </c>
      <c r="I29" s="302"/>
      <c r="J29" s="305">
        <v>0</v>
      </c>
      <c r="K29" s="306"/>
      <c r="L29" s="299" t="s">
        <v>1043</v>
      </c>
      <c r="M29" s="300" t="s">
        <v>1044</v>
      </c>
      <c r="N29" s="301"/>
      <c r="O29" s="249"/>
      <c r="P29" s="301"/>
      <c r="Q29" s="302"/>
      <c r="R29" s="303">
        <f>R22</f>
        <v>0</v>
      </c>
      <c r="S29" s="304"/>
    </row>
    <row r="30" spans="1:19" s="144" customFormat="1" ht="15.75" x14ac:dyDescent="0.25">
      <c r="A30" s="307"/>
      <c r="B30" s="308"/>
      <c r="C30" s="309" t="s">
        <v>1045</v>
      </c>
      <c r="D30" s="310"/>
      <c r="E30" s="310"/>
      <c r="F30" s="310"/>
      <c r="G30" s="310"/>
      <c r="H30" s="310"/>
      <c r="I30" s="310"/>
      <c r="J30" s="310"/>
      <c r="K30" s="310"/>
      <c r="L30" s="271" t="s">
        <v>1046</v>
      </c>
      <c r="M30" s="311"/>
      <c r="N30" s="274" t="s">
        <v>1047</v>
      </c>
      <c r="O30" s="312"/>
      <c r="P30" s="312"/>
      <c r="Q30" s="312"/>
      <c r="R30" s="313">
        <f>R29+E28</f>
        <v>0</v>
      </c>
      <c r="S30" s="314"/>
    </row>
    <row r="31" spans="1:19" s="144" customFormat="1" x14ac:dyDescent="0.25">
      <c r="A31" s="240"/>
      <c r="B31" s="241"/>
      <c r="C31" s="241"/>
      <c r="D31" s="241"/>
      <c r="E31" s="241"/>
      <c r="F31" s="241"/>
      <c r="G31" s="241"/>
      <c r="H31" s="241"/>
      <c r="I31" s="241"/>
      <c r="J31" s="241"/>
      <c r="K31" s="241"/>
      <c r="L31" s="315"/>
      <c r="M31" s="316" t="s">
        <v>1048</v>
      </c>
      <c r="N31" s="317"/>
      <c r="O31" s="318" t="s">
        <v>244</v>
      </c>
      <c r="P31" s="317"/>
      <c r="Q31" s="318" t="s">
        <v>1049</v>
      </c>
      <c r="R31" s="318" t="s">
        <v>1050</v>
      </c>
      <c r="S31" s="319"/>
    </row>
    <row r="32" spans="1:19" s="144" customFormat="1" x14ac:dyDescent="0.25">
      <c r="A32" s="320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321"/>
      <c r="M32" s="322" t="s">
        <v>1051</v>
      </c>
      <c r="N32" s="323"/>
      <c r="O32" s="324">
        <v>15</v>
      </c>
      <c r="P32" s="402">
        <v>0</v>
      </c>
      <c r="Q32" s="402"/>
      <c r="R32" s="325">
        <v>0</v>
      </c>
      <c r="S32" s="326"/>
    </row>
    <row r="33" spans="1:19" s="144" customFormat="1" x14ac:dyDescent="0.25">
      <c r="A33" s="320"/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321"/>
      <c r="M33" s="327" t="s">
        <v>1052</v>
      </c>
      <c r="N33" s="328"/>
      <c r="O33" s="329">
        <v>21</v>
      </c>
      <c r="P33" s="396">
        <f>R30</f>
        <v>0</v>
      </c>
      <c r="Q33" s="396"/>
      <c r="R33" s="330">
        <f>0.21*P33</f>
        <v>0</v>
      </c>
      <c r="S33" s="331"/>
    </row>
    <row r="34" spans="1:19" s="144" customFormat="1" x14ac:dyDescent="0.25">
      <c r="A34" s="320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332"/>
      <c r="M34" s="333" t="s">
        <v>1053</v>
      </c>
      <c r="N34" s="334"/>
      <c r="O34" s="335"/>
      <c r="P34" s="334"/>
      <c r="Q34" s="336"/>
      <c r="R34" s="337">
        <f>R33+R30</f>
        <v>0</v>
      </c>
      <c r="S34" s="338"/>
    </row>
    <row r="35" spans="1:19" s="144" customFormat="1" ht="15.75" x14ac:dyDescent="0.25">
      <c r="A35" s="320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339" t="s">
        <v>1054</v>
      </c>
      <c r="M35" s="340"/>
      <c r="N35" s="341" t="s">
        <v>1055</v>
      </c>
      <c r="O35" s="342"/>
      <c r="P35" s="340"/>
      <c r="Q35" s="340"/>
      <c r="R35" s="340"/>
      <c r="S35" s="343"/>
    </row>
    <row r="36" spans="1:19" s="144" customFormat="1" x14ac:dyDescent="0.2">
      <c r="A36" s="320"/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344"/>
      <c r="M36" s="345" t="s">
        <v>1056</v>
      </c>
      <c r="N36" s="346"/>
      <c r="O36" s="346"/>
      <c r="P36" s="346"/>
      <c r="Q36" s="346"/>
      <c r="R36" s="347">
        <v>0</v>
      </c>
      <c r="S36" s="348"/>
    </row>
    <row r="37" spans="1:19" s="144" customFormat="1" x14ac:dyDescent="0.2">
      <c r="A37" s="320"/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344"/>
      <c r="M37" s="345" t="s">
        <v>1057</v>
      </c>
      <c r="N37" s="346"/>
      <c r="O37" s="346"/>
      <c r="P37" s="346"/>
      <c r="Q37" s="346"/>
      <c r="R37" s="347">
        <v>0</v>
      </c>
      <c r="S37" s="348"/>
    </row>
    <row r="38" spans="1:19" s="144" customFormat="1" ht="15.75" thickBot="1" x14ac:dyDescent="0.25">
      <c r="A38" s="349"/>
      <c r="B38" s="350"/>
      <c r="C38" s="350"/>
      <c r="D38" s="350"/>
      <c r="E38" s="350"/>
      <c r="F38" s="350"/>
      <c r="G38" s="350"/>
      <c r="H38" s="350"/>
      <c r="I38" s="350"/>
      <c r="J38" s="350"/>
      <c r="K38" s="350"/>
      <c r="L38" s="351"/>
      <c r="M38" s="352" t="s">
        <v>1058</v>
      </c>
      <c r="N38" s="353"/>
      <c r="O38" s="353"/>
      <c r="P38" s="353"/>
      <c r="Q38" s="353"/>
      <c r="R38" s="354">
        <v>0</v>
      </c>
      <c r="S38" s="355"/>
    </row>
  </sheetData>
  <mergeCells count="20">
    <mergeCell ref="P33:Q33"/>
    <mergeCell ref="E12:L12"/>
    <mergeCell ref="O12:P12"/>
    <mergeCell ref="Q12:R12"/>
    <mergeCell ref="O14:P14"/>
    <mergeCell ref="O15:P15"/>
    <mergeCell ref="P32:Q32"/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12"/>
  <sheetViews>
    <sheetView workbookViewId="0">
      <selection activeCell="C8" sqref="C8"/>
    </sheetView>
  </sheetViews>
  <sheetFormatPr defaultRowHeight="15" x14ac:dyDescent="0.25"/>
  <cols>
    <col min="2" max="2" width="35.5703125" customWidth="1"/>
    <col min="3" max="3" width="12.5703125" customWidth="1"/>
  </cols>
  <sheetData>
    <row r="2" spans="1:4" ht="28.15" customHeight="1" x14ac:dyDescent="0.25">
      <c r="A2" t="s">
        <v>29</v>
      </c>
      <c r="B2" t="s">
        <v>30</v>
      </c>
      <c r="C2" t="s">
        <v>31</v>
      </c>
      <c r="D2" t="s">
        <v>36</v>
      </c>
    </row>
    <row r="3" spans="1:4" x14ac:dyDescent="0.25">
      <c r="B3" t="s">
        <v>32</v>
      </c>
      <c r="C3" s="1">
        <f>'stavební úpravy 2.NP'!H391</f>
        <v>0</v>
      </c>
      <c r="D3" t="s">
        <v>36</v>
      </c>
    </row>
    <row r="4" spans="1:4" x14ac:dyDescent="0.25">
      <c r="B4" t="s">
        <v>33</v>
      </c>
      <c r="C4" s="1">
        <f>slaboproud!G38</f>
        <v>0</v>
      </c>
      <c r="D4" t="s">
        <v>36</v>
      </c>
    </row>
    <row r="5" spans="1:4" x14ac:dyDescent="0.25">
      <c r="B5" t="s">
        <v>34</v>
      </c>
      <c r="C5" s="1">
        <f>vzduchotechnika!J90</f>
        <v>0</v>
      </c>
      <c r="D5" t="s">
        <v>36</v>
      </c>
    </row>
    <row r="6" spans="1:4" x14ac:dyDescent="0.25">
      <c r="B6" t="s">
        <v>35</v>
      </c>
      <c r="C6" s="1">
        <f>vytápění!H39</f>
        <v>0</v>
      </c>
      <c r="D6" t="s">
        <v>36</v>
      </c>
    </row>
    <row r="7" spans="1:4" x14ac:dyDescent="0.25">
      <c r="B7" t="s">
        <v>220</v>
      </c>
      <c r="C7" s="1">
        <f>zdravotechnika!H80</f>
        <v>0</v>
      </c>
      <c r="D7" t="s">
        <v>36</v>
      </c>
    </row>
    <row r="8" spans="1:4" x14ac:dyDescent="0.25">
      <c r="B8" t="s">
        <v>221</v>
      </c>
      <c r="C8" s="1">
        <f>elektroinstalace!H18</f>
        <v>0</v>
      </c>
      <c r="D8" t="s">
        <v>36</v>
      </c>
    </row>
    <row r="10" spans="1:4" x14ac:dyDescent="0.25">
      <c r="B10" t="s">
        <v>37</v>
      </c>
      <c r="C10" s="143">
        <f>SUM(C3:C9)</f>
        <v>0</v>
      </c>
      <c r="D10" t="s">
        <v>36</v>
      </c>
    </row>
    <row r="11" spans="1:4" x14ac:dyDescent="0.25">
      <c r="C11" s="1"/>
    </row>
    <row r="12" spans="1:4" x14ac:dyDescent="0.25">
      <c r="C12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91"/>
  <sheetViews>
    <sheetView workbookViewId="0">
      <selection activeCell="L19" sqref="L19"/>
    </sheetView>
  </sheetViews>
  <sheetFormatPr defaultColWidth="8.140625" defaultRowHeight="15" x14ac:dyDescent="0.25"/>
  <cols>
    <col min="1" max="1" width="6.28515625" style="145" customWidth="1"/>
    <col min="2" max="2" width="6.7109375" style="146" customWidth="1"/>
    <col min="3" max="3" width="9.140625" style="146" customWidth="1"/>
    <col min="4" max="4" width="36.42578125" style="146" customWidth="1"/>
    <col min="5" max="5" width="4.28515625" style="146" customWidth="1"/>
    <col min="6" max="6" width="8.7109375" style="147" customWidth="1"/>
    <col min="7" max="7" width="10.28515625" style="148" customWidth="1"/>
    <col min="8" max="8" width="16.42578125" style="148" customWidth="1"/>
    <col min="9" max="256" width="8.140625" style="149"/>
    <col min="257" max="257" width="5.42578125" style="149" customWidth="1"/>
    <col min="258" max="258" width="6.7109375" style="149" customWidth="1"/>
    <col min="259" max="259" width="9.140625" style="149" customWidth="1"/>
    <col min="260" max="260" width="36.42578125" style="149" customWidth="1"/>
    <col min="261" max="261" width="4.28515625" style="149" customWidth="1"/>
    <col min="262" max="262" width="8.7109375" style="149" customWidth="1"/>
    <col min="263" max="263" width="10.28515625" style="149" customWidth="1"/>
    <col min="264" max="264" width="16.42578125" style="149" customWidth="1"/>
    <col min="265" max="512" width="8.140625" style="149"/>
    <col min="513" max="513" width="5.42578125" style="149" customWidth="1"/>
    <col min="514" max="514" width="6.7109375" style="149" customWidth="1"/>
    <col min="515" max="515" width="9.140625" style="149" customWidth="1"/>
    <col min="516" max="516" width="36.42578125" style="149" customWidth="1"/>
    <col min="517" max="517" width="4.28515625" style="149" customWidth="1"/>
    <col min="518" max="518" width="8.7109375" style="149" customWidth="1"/>
    <col min="519" max="519" width="10.28515625" style="149" customWidth="1"/>
    <col min="520" max="520" width="16.42578125" style="149" customWidth="1"/>
    <col min="521" max="768" width="8.140625" style="149"/>
    <col min="769" max="769" width="5.42578125" style="149" customWidth="1"/>
    <col min="770" max="770" width="6.7109375" style="149" customWidth="1"/>
    <col min="771" max="771" width="9.140625" style="149" customWidth="1"/>
    <col min="772" max="772" width="36.42578125" style="149" customWidth="1"/>
    <col min="773" max="773" width="4.28515625" style="149" customWidth="1"/>
    <col min="774" max="774" width="8.7109375" style="149" customWidth="1"/>
    <col min="775" max="775" width="10.28515625" style="149" customWidth="1"/>
    <col min="776" max="776" width="16.42578125" style="149" customWidth="1"/>
    <col min="777" max="1024" width="8.140625" style="149"/>
    <col min="1025" max="1025" width="5.42578125" style="149" customWidth="1"/>
    <col min="1026" max="1026" width="6.7109375" style="149" customWidth="1"/>
    <col min="1027" max="1027" width="9.140625" style="149" customWidth="1"/>
    <col min="1028" max="1028" width="36.42578125" style="149" customWidth="1"/>
    <col min="1029" max="1029" width="4.28515625" style="149" customWidth="1"/>
    <col min="1030" max="1030" width="8.7109375" style="149" customWidth="1"/>
    <col min="1031" max="1031" width="10.28515625" style="149" customWidth="1"/>
    <col min="1032" max="1032" width="16.42578125" style="149" customWidth="1"/>
    <col min="1033" max="1280" width="8.140625" style="149"/>
    <col min="1281" max="1281" width="5.42578125" style="149" customWidth="1"/>
    <col min="1282" max="1282" width="6.7109375" style="149" customWidth="1"/>
    <col min="1283" max="1283" width="9.140625" style="149" customWidth="1"/>
    <col min="1284" max="1284" width="36.42578125" style="149" customWidth="1"/>
    <col min="1285" max="1285" width="4.28515625" style="149" customWidth="1"/>
    <col min="1286" max="1286" width="8.7109375" style="149" customWidth="1"/>
    <col min="1287" max="1287" width="10.28515625" style="149" customWidth="1"/>
    <col min="1288" max="1288" width="16.42578125" style="149" customWidth="1"/>
    <col min="1289" max="1536" width="8.140625" style="149"/>
    <col min="1537" max="1537" width="5.42578125" style="149" customWidth="1"/>
    <col min="1538" max="1538" width="6.7109375" style="149" customWidth="1"/>
    <col min="1539" max="1539" width="9.140625" style="149" customWidth="1"/>
    <col min="1540" max="1540" width="36.42578125" style="149" customWidth="1"/>
    <col min="1541" max="1541" width="4.28515625" style="149" customWidth="1"/>
    <col min="1542" max="1542" width="8.7109375" style="149" customWidth="1"/>
    <col min="1543" max="1543" width="10.28515625" style="149" customWidth="1"/>
    <col min="1544" max="1544" width="16.42578125" style="149" customWidth="1"/>
    <col min="1545" max="1792" width="8.140625" style="149"/>
    <col min="1793" max="1793" width="5.42578125" style="149" customWidth="1"/>
    <col min="1794" max="1794" width="6.7109375" style="149" customWidth="1"/>
    <col min="1795" max="1795" width="9.140625" style="149" customWidth="1"/>
    <col min="1796" max="1796" width="36.42578125" style="149" customWidth="1"/>
    <col min="1797" max="1797" width="4.28515625" style="149" customWidth="1"/>
    <col min="1798" max="1798" width="8.7109375" style="149" customWidth="1"/>
    <col min="1799" max="1799" width="10.28515625" style="149" customWidth="1"/>
    <col min="1800" max="1800" width="16.42578125" style="149" customWidth="1"/>
    <col min="1801" max="2048" width="8.140625" style="149"/>
    <col min="2049" max="2049" width="5.42578125" style="149" customWidth="1"/>
    <col min="2050" max="2050" width="6.7109375" style="149" customWidth="1"/>
    <col min="2051" max="2051" width="9.140625" style="149" customWidth="1"/>
    <col min="2052" max="2052" width="36.42578125" style="149" customWidth="1"/>
    <col min="2053" max="2053" width="4.28515625" style="149" customWidth="1"/>
    <col min="2054" max="2054" width="8.7109375" style="149" customWidth="1"/>
    <col min="2055" max="2055" width="10.28515625" style="149" customWidth="1"/>
    <col min="2056" max="2056" width="16.42578125" style="149" customWidth="1"/>
    <col min="2057" max="2304" width="8.140625" style="149"/>
    <col min="2305" max="2305" width="5.42578125" style="149" customWidth="1"/>
    <col min="2306" max="2306" width="6.7109375" style="149" customWidth="1"/>
    <col min="2307" max="2307" width="9.140625" style="149" customWidth="1"/>
    <col min="2308" max="2308" width="36.42578125" style="149" customWidth="1"/>
    <col min="2309" max="2309" width="4.28515625" style="149" customWidth="1"/>
    <col min="2310" max="2310" width="8.7109375" style="149" customWidth="1"/>
    <col min="2311" max="2311" width="10.28515625" style="149" customWidth="1"/>
    <col min="2312" max="2312" width="16.42578125" style="149" customWidth="1"/>
    <col min="2313" max="2560" width="8.140625" style="149"/>
    <col min="2561" max="2561" width="5.42578125" style="149" customWidth="1"/>
    <col min="2562" max="2562" width="6.7109375" style="149" customWidth="1"/>
    <col min="2563" max="2563" width="9.140625" style="149" customWidth="1"/>
    <col min="2564" max="2564" width="36.42578125" style="149" customWidth="1"/>
    <col min="2565" max="2565" width="4.28515625" style="149" customWidth="1"/>
    <col min="2566" max="2566" width="8.7109375" style="149" customWidth="1"/>
    <col min="2567" max="2567" width="10.28515625" style="149" customWidth="1"/>
    <col min="2568" max="2568" width="16.42578125" style="149" customWidth="1"/>
    <col min="2569" max="2816" width="8.140625" style="149"/>
    <col min="2817" max="2817" width="5.42578125" style="149" customWidth="1"/>
    <col min="2818" max="2818" width="6.7109375" style="149" customWidth="1"/>
    <col min="2819" max="2819" width="9.140625" style="149" customWidth="1"/>
    <col min="2820" max="2820" width="36.42578125" style="149" customWidth="1"/>
    <col min="2821" max="2821" width="4.28515625" style="149" customWidth="1"/>
    <col min="2822" max="2822" width="8.7109375" style="149" customWidth="1"/>
    <col min="2823" max="2823" width="10.28515625" style="149" customWidth="1"/>
    <col min="2824" max="2824" width="16.42578125" style="149" customWidth="1"/>
    <col min="2825" max="3072" width="8.140625" style="149"/>
    <col min="3073" max="3073" width="5.42578125" style="149" customWidth="1"/>
    <col min="3074" max="3074" width="6.7109375" style="149" customWidth="1"/>
    <col min="3075" max="3075" width="9.140625" style="149" customWidth="1"/>
    <col min="3076" max="3076" width="36.42578125" style="149" customWidth="1"/>
    <col min="3077" max="3077" width="4.28515625" style="149" customWidth="1"/>
    <col min="3078" max="3078" width="8.7109375" style="149" customWidth="1"/>
    <col min="3079" max="3079" width="10.28515625" style="149" customWidth="1"/>
    <col min="3080" max="3080" width="16.42578125" style="149" customWidth="1"/>
    <col min="3081" max="3328" width="8.140625" style="149"/>
    <col min="3329" max="3329" width="5.42578125" style="149" customWidth="1"/>
    <col min="3330" max="3330" width="6.7109375" style="149" customWidth="1"/>
    <col min="3331" max="3331" width="9.140625" style="149" customWidth="1"/>
    <col min="3332" max="3332" width="36.42578125" style="149" customWidth="1"/>
    <col min="3333" max="3333" width="4.28515625" style="149" customWidth="1"/>
    <col min="3334" max="3334" width="8.7109375" style="149" customWidth="1"/>
    <col min="3335" max="3335" width="10.28515625" style="149" customWidth="1"/>
    <col min="3336" max="3336" width="16.42578125" style="149" customWidth="1"/>
    <col min="3337" max="3584" width="8.140625" style="149"/>
    <col min="3585" max="3585" width="5.42578125" style="149" customWidth="1"/>
    <col min="3586" max="3586" width="6.7109375" style="149" customWidth="1"/>
    <col min="3587" max="3587" width="9.140625" style="149" customWidth="1"/>
    <col min="3588" max="3588" width="36.42578125" style="149" customWidth="1"/>
    <col min="3589" max="3589" width="4.28515625" style="149" customWidth="1"/>
    <col min="3590" max="3590" width="8.7109375" style="149" customWidth="1"/>
    <col min="3591" max="3591" width="10.28515625" style="149" customWidth="1"/>
    <col min="3592" max="3592" width="16.42578125" style="149" customWidth="1"/>
    <col min="3593" max="3840" width="8.140625" style="149"/>
    <col min="3841" max="3841" width="5.42578125" style="149" customWidth="1"/>
    <col min="3842" max="3842" width="6.7109375" style="149" customWidth="1"/>
    <col min="3843" max="3843" width="9.140625" style="149" customWidth="1"/>
    <col min="3844" max="3844" width="36.42578125" style="149" customWidth="1"/>
    <col min="3845" max="3845" width="4.28515625" style="149" customWidth="1"/>
    <col min="3846" max="3846" width="8.7109375" style="149" customWidth="1"/>
    <col min="3847" max="3847" width="10.28515625" style="149" customWidth="1"/>
    <col min="3848" max="3848" width="16.42578125" style="149" customWidth="1"/>
    <col min="3849" max="4096" width="8.140625" style="149"/>
    <col min="4097" max="4097" width="5.42578125" style="149" customWidth="1"/>
    <col min="4098" max="4098" width="6.7109375" style="149" customWidth="1"/>
    <col min="4099" max="4099" width="9.140625" style="149" customWidth="1"/>
    <col min="4100" max="4100" width="36.42578125" style="149" customWidth="1"/>
    <col min="4101" max="4101" width="4.28515625" style="149" customWidth="1"/>
    <col min="4102" max="4102" width="8.7109375" style="149" customWidth="1"/>
    <col min="4103" max="4103" width="10.28515625" style="149" customWidth="1"/>
    <col min="4104" max="4104" width="16.42578125" style="149" customWidth="1"/>
    <col min="4105" max="4352" width="8.140625" style="149"/>
    <col min="4353" max="4353" width="5.42578125" style="149" customWidth="1"/>
    <col min="4354" max="4354" width="6.7109375" style="149" customWidth="1"/>
    <col min="4355" max="4355" width="9.140625" style="149" customWidth="1"/>
    <col min="4356" max="4356" width="36.42578125" style="149" customWidth="1"/>
    <col min="4357" max="4357" width="4.28515625" style="149" customWidth="1"/>
    <col min="4358" max="4358" width="8.7109375" style="149" customWidth="1"/>
    <col min="4359" max="4359" width="10.28515625" style="149" customWidth="1"/>
    <col min="4360" max="4360" width="16.42578125" style="149" customWidth="1"/>
    <col min="4361" max="4608" width="8.140625" style="149"/>
    <col min="4609" max="4609" width="5.42578125" style="149" customWidth="1"/>
    <col min="4610" max="4610" width="6.7109375" style="149" customWidth="1"/>
    <col min="4611" max="4611" width="9.140625" style="149" customWidth="1"/>
    <col min="4612" max="4612" width="36.42578125" style="149" customWidth="1"/>
    <col min="4613" max="4613" width="4.28515625" style="149" customWidth="1"/>
    <col min="4614" max="4614" width="8.7109375" style="149" customWidth="1"/>
    <col min="4615" max="4615" width="10.28515625" style="149" customWidth="1"/>
    <col min="4616" max="4616" width="16.42578125" style="149" customWidth="1"/>
    <col min="4617" max="4864" width="8.140625" style="149"/>
    <col min="4865" max="4865" width="5.42578125" style="149" customWidth="1"/>
    <col min="4866" max="4866" width="6.7109375" style="149" customWidth="1"/>
    <col min="4867" max="4867" width="9.140625" style="149" customWidth="1"/>
    <col min="4868" max="4868" width="36.42578125" style="149" customWidth="1"/>
    <col min="4869" max="4869" width="4.28515625" style="149" customWidth="1"/>
    <col min="4870" max="4870" width="8.7109375" style="149" customWidth="1"/>
    <col min="4871" max="4871" width="10.28515625" style="149" customWidth="1"/>
    <col min="4872" max="4872" width="16.42578125" style="149" customWidth="1"/>
    <col min="4873" max="5120" width="8.140625" style="149"/>
    <col min="5121" max="5121" width="5.42578125" style="149" customWidth="1"/>
    <col min="5122" max="5122" width="6.7109375" style="149" customWidth="1"/>
    <col min="5123" max="5123" width="9.140625" style="149" customWidth="1"/>
    <col min="5124" max="5124" width="36.42578125" style="149" customWidth="1"/>
    <col min="5125" max="5125" width="4.28515625" style="149" customWidth="1"/>
    <col min="5126" max="5126" width="8.7109375" style="149" customWidth="1"/>
    <col min="5127" max="5127" width="10.28515625" style="149" customWidth="1"/>
    <col min="5128" max="5128" width="16.42578125" style="149" customWidth="1"/>
    <col min="5129" max="5376" width="8.140625" style="149"/>
    <col min="5377" max="5377" width="5.42578125" style="149" customWidth="1"/>
    <col min="5378" max="5378" width="6.7109375" style="149" customWidth="1"/>
    <col min="5379" max="5379" width="9.140625" style="149" customWidth="1"/>
    <col min="5380" max="5380" width="36.42578125" style="149" customWidth="1"/>
    <col min="5381" max="5381" width="4.28515625" style="149" customWidth="1"/>
    <col min="5382" max="5382" width="8.7109375" style="149" customWidth="1"/>
    <col min="5383" max="5383" width="10.28515625" style="149" customWidth="1"/>
    <col min="5384" max="5384" width="16.42578125" style="149" customWidth="1"/>
    <col min="5385" max="5632" width="8.140625" style="149"/>
    <col min="5633" max="5633" width="5.42578125" style="149" customWidth="1"/>
    <col min="5634" max="5634" width="6.7109375" style="149" customWidth="1"/>
    <col min="5635" max="5635" width="9.140625" style="149" customWidth="1"/>
    <col min="5636" max="5636" width="36.42578125" style="149" customWidth="1"/>
    <col min="5637" max="5637" width="4.28515625" style="149" customWidth="1"/>
    <col min="5638" max="5638" width="8.7109375" style="149" customWidth="1"/>
    <col min="5639" max="5639" width="10.28515625" style="149" customWidth="1"/>
    <col min="5640" max="5640" width="16.42578125" style="149" customWidth="1"/>
    <col min="5641" max="5888" width="8.140625" style="149"/>
    <col min="5889" max="5889" width="5.42578125" style="149" customWidth="1"/>
    <col min="5890" max="5890" width="6.7109375" style="149" customWidth="1"/>
    <col min="5891" max="5891" width="9.140625" style="149" customWidth="1"/>
    <col min="5892" max="5892" width="36.42578125" style="149" customWidth="1"/>
    <col min="5893" max="5893" width="4.28515625" style="149" customWidth="1"/>
    <col min="5894" max="5894" width="8.7109375" style="149" customWidth="1"/>
    <col min="5895" max="5895" width="10.28515625" style="149" customWidth="1"/>
    <col min="5896" max="5896" width="16.42578125" style="149" customWidth="1"/>
    <col min="5897" max="6144" width="8.140625" style="149"/>
    <col min="6145" max="6145" width="5.42578125" style="149" customWidth="1"/>
    <col min="6146" max="6146" width="6.7109375" style="149" customWidth="1"/>
    <col min="6147" max="6147" width="9.140625" style="149" customWidth="1"/>
    <col min="6148" max="6148" width="36.42578125" style="149" customWidth="1"/>
    <col min="6149" max="6149" width="4.28515625" style="149" customWidth="1"/>
    <col min="6150" max="6150" width="8.7109375" style="149" customWidth="1"/>
    <col min="6151" max="6151" width="10.28515625" style="149" customWidth="1"/>
    <col min="6152" max="6152" width="16.42578125" style="149" customWidth="1"/>
    <col min="6153" max="6400" width="8.140625" style="149"/>
    <col min="6401" max="6401" width="5.42578125" style="149" customWidth="1"/>
    <col min="6402" max="6402" width="6.7109375" style="149" customWidth="1"/>
    <col min="6403" max="6403" width="9.140625" style="149" customWidth="1"/>
    <col min="6404" max="6404" width="36.42578125" style="149" customWidth="1"/>
    <col min="6405" max="6405" width="4.28515625" style="149" customWidth="1"/>
    <col min="6406" max="6406" width="8.7109375" style="149" customWidth="1"/>
    <col min="6407" max="6407" width="10.28515625" style="149" customWidth="1"/>
    <col min="6408" max="6408" width="16.42578125" style="149" customWidth="1"/>
    <col min="6409" max="6656" width="8.140625" style="149"/>
    <col min="6657" max="6657" width="5.42578125" style="149" customWidth="1"/>
    <col min="6658" max="6658" width="6.7109375" style="149" customWidth="1"/>
    <col min="6659" max="6659" width="9.140625" style="149" customWidth="1"/>
    <col min="6660" max="6660" width="36.42578125" style="149" customWidth="1"/>
    <col min="6661" max="6661" width="4.28515625" style="149" customWidth="1"/>
    <col min="6662" max="6662" width="8.7109375" style="149" customWidth="1"/>
    <col min="6663" max="6663" width="10.28515625" style="149" customWidth="1"/>
    <col min="6664" max="6664" width="16.42578125" style="149" customWidth="1"/>
    <col min="6665" max="6912" width="8.140625" style="149"/>
    <col min="6913" max="6913" width="5.42578125" style="149" customWidth="1"/>
    <col min="6914" max="6914" width="6.7109375" style="149" customWidth="1"/>
    <col min="6915" max="6915" width="9.140625" style="149" customWidth="1"/>
    <col min="6916" max="6916" width="36.42578125" style="149" customWidth="1"/>
    <col min="6917" max="6917" width="4.28515625" style="149" customWidth="1"/>
    <col min="6918" max="6918" width="8.7109375" style="149" customWidth="1"/>
    <col min="6919" max="6919" width="10.28515625" style="149" customWidth="1"/>
    <col min="6920" max="6920" width="16.42578125" style="149" customWidth="1"/>
    <col min="6921" max="7168" width="8.140625" style="149"/>
    <col min="7169" max="7169" width="5.42578125" style="149" customWidth="1"/>
    <col min="7170" max="7170" width="6.7109375" style="149" customWidth="1"/>
    <col min="7171" max="7171" width="9.140625" style="149" customWidth="1"/>
    <col min="7172" max="7172" width="36.42578125" style="149" customWidth="1"/>
    <col min="7173" max="7173" width="4.28515625" style="149" customWidth="1"/>
    <col min="7174" max="7174" width="8.7109375" style="149" customWidth="1"/>
    <col min="7175" max="7175" width="10.28515625" style="149" customWidth="1"/>
    <col min="7176" max="7176" width="16.42578125" style="149" customWidth="1"/>
    <col min="7177" max="7424" width="8.140625" style="149"/>
    <col min="7425" max="7425" width="5.42578125" style="149" customWidth="1"/>
    <col min="7426" max="7426" width="6.7109375" style="149" customWidth="1"/>
    <col min="7427" max="7427" width="9.140625" style="149" customWidth="1"/>
    <col min="7428" max="7428" width="36.42578125" style="149" customWidth="1"/>
    <col min="7429" max="7429" width="4.28515625" style="149" customWidth="1"/>
    <col min="7430" max="7430" width="8.7109375" style="149" customWidth="1"/>
    <col min="7431" max="7431" width="10.28515625" style="149" customWidth="1"/>
    <col min="7432" max="7432" width="16.42578125" style="149" customWidth="1"/>
    <col min="7433" max="7680" width="8.140625" style="149"/>
    <col min="7681" max="7681" width="5.42578125" style="149" customWidth="1"/>
    <col min="7682" max="7682" width="6.7109375" style="149" customWidth="1"/>
    <col min="7683" max="7683" width="9.140625" style="149" customWidth="1"/>
    <col min="7684" max="7684" width="36.42578125" style="149" customWidth="1"/>
    <col min="7685" max="7685" width="4.28515625" style="149" customWidth="1"/>
    <col min="7686" max="7686" width="8.7109375" style="149" customWidth="1"/>
    <col min="7687" max="7687" width="10.28515625" style="149" customWidth="1"/>
    <col min="7688" max="7688" width="16.42578125" style="149" customWidth="1"/>
    <col min="7689" max="7936" width="8.140625" style="149"/>
    <col min="7937" max="7937" width="5.42578125" style="149" customWidth="1"/>
    <col min="7938" max="7938" width="6.7109375" style="149" customWidth="1"/>
    <col min="7939" max="7939" width="9.140625" style="149" customWidth="1"/>
    <col min="7940" max="7940" width="36.42578125" style="149" customWidth="1"/>
    <col min="7941" max="7941" width="4.28515625" style="149" customWidth="1"/>
    <col min="7942" max="7942" width="8.7109375" style="149" customWidth="1"/>
    <col min="7943" max="7943" width="10.28515625" style="149" customWidth="1"/>
    <col min="7944" max="7944" width="16.42578125" style="149" customWidth="1"/>
    <col min="7945" max="8192" width="8.140625" style="149"/>
    <col min="8193" max="8193" width="5.42578125" style="149" customWidth="1"/>
    <col min="8194" max="8194" width="6.7109375" style="149" customWidth="1"/>
    <col min="8195" max="8195" width="9.140625" style="149" customWidth="1"/>
    <col min="8196" max="8196" width="36.42578125" style="149" customWidth="1"/>
    <col min="8197" max="8197" width="4.28515625" style="149" customWidth="1"/>
    <col min="8198" max="8198" width="8.7109375" style="149" customWidth="1"/>
    <col min="8199" max="8199" width="10.28515625" style="149" customWidth="1"/>
    <col min="8200" max="8200" width="16.42578125" style="149" customWidth="1"/>
    <col min="8201" max="8448" width="8.140625" style="149"/>
    <col min="8449" max="8449" width="5.42578125" style="149" customWidth="1"/>
    <col min="8450" max="8450" width="6.7109375" style="149" customWidth="1"/>
    <col min="8451" max="8451" width="9.140625" style="149" customWidth="1"/>
    <col min="8452" max="8452" width="36.42578125" style="149" customWidth="1"/>
    <col min="8453" max="8453" width="4.28515625" style="149" customWidth="1"/>
    <col min="8454" max="8454" width="8.7109375" style="149" customWidth="1"/>
    <col min="8455" max="8455" width="10.28515625" style="149" customWidth="1"/>
    <col min="8456" max="8456" width="16.42578125" style="149" customWidth="1"/>
    <col min="8457" max="8704" width="8.140625" style="149"/>
    <col min="8705" max="8705" width="5.42578125" style="149" customWidth="1"/>
    <col min="8706" max="8706" width="6.7109375" style="149" customWidth="1"/>
    <col min="8707" max="8707" width="9.140625" style="149" customWidth="1"/>
    <col min="8708" max="8708" width="36.42578125" style="149" customWidth="1"/>
    <col min="8709" max="8709" width="4.28515625" style="149" customWidth="1"/>
    <col min="8710" max="8710" width="8.7109375" style="149" customWidth="1"/>
    <col min="8711" max="8711" width="10.28515625" style="149" customWidth="1"/>
    <col min="8712" max="8712" width="16.42578125" style="149" customWidth="1"/>
    <col min="8713" max="8960" width="8.140625" style="149"/>
    <col min="8961" max="8961" width="5.42578125" style="149" customWidth="1"/>
    <col min="8962" max="8962" width="6.7109375" style="149" customWidth="1"/>
    <col min="8963" max="8963" width="9.140625" style="149" customWidth="1"/>
    <col min="8964" max="8964" width="36.42578125" style="149" customWidth="1"/>
    <col min="8965" max="8965" width="4.28515625" style="149" customWidth="1"/>
    <col min="8966" max="8966" width="8.7109375" style="149" customWidth="1"/>
    <col min="8967" max="8967" width="10.28515625" style="149" customWidth="1"/>
    <col min="8968" max="8968" width="16.42578125" style="149" customWidth="1"/>
    <col min="8969" max="9216" width="8.140625" style="149"/>
    <col min="9217" max="9217" width="5.42578125" style="149" customWidth="1"/>
    <col min="9218" max="9218" width="6.7109375" style="149" customWidth="1"/>
    <col min="9219" max="9219" width="9.140625" style="149" customWidth="1"/>
    <col min="9220" max="9220" width="36.42578125" style="149" customWidth="1"/>
    <col min="9221" max="9221" width="4.28515625" style="149" customWidth="1"/>
    <col min="9222" max="9222" width="8.7109375" style="149" customWidth="1"/>
    <col min="9223" max="9223" width="10.28515625" style="149" customWidth="1"/>
    <col min="9224" max="9224" width="16.42578125" style="149" customWidth="1"/>
    <col min="9225" max="9472" width="8.140625" style="149"/>
    <col min="9473" max="9473" width="5.42578125" style="149" customWidth="1"/>
    <col min="9474" max="9474" width="6.7109375" style="149" customWidth="1"/>
    <col min="9475" max="9475" width="9.140625" style="149" customWidth="1"/>
    <col min="9476" max="9476" width="36.42578125" style="149" customWidth="1"/>
    <col min="9477" max="9477" width="4.28515625" style="149" customWidth="1"/>
    <col min="9478" max="9478" width="8.7109375" style="149" customWidth="1"/>
    <col min="9479" max="9479" width="10.28515625" style="149" customWidth="1"/>
    <col min="9480" max="9480" width="16.42578125" style="149" customWidth="1"/>
    <col min="9481" max="9728" width="8.140625" style="149"/>
    <col min="9729" max="9729" width="5.42578125" style="149" customWidth="1"/>
    <col min="9730" max="9730" width="6.7109375" style="149" customWidth="1"/>
    <col min="9731" max="9731" width="9.140625" style="149" customWidth="1"/>
    <col min="9732" max="9732" width="36.42578125" style="149" customWidth="1"/>
    <col min="9733" max="9733" width="4.28515625" style="149" customWidth="1"/>
    <col min="9734" max="9734" width="8.7109375" style="149" customWidth="1"/>
    <col min="9735" max="9735" width="10.28515625" style="149" customWidth="1"/>
    <col min="9736" max="9736" width="16.42578125" style="149" customWidth="1"/>
    <col min="9737" max="9984" width="8.140625" style="149"/>
    <col min="9985" max="9985" width="5.42578125" style="149" customWidth="1"/>
    <col min="9986" max="9986" width="6.7109375" style="149" customWidth="1"/>
    <col min="9987" max="9987" width="9.140625" style="149" customWidth="1"/>
    <col min="9988" max="9988" width="36.42578125" style="149" customWidth="1"/>
    <col min="9989" max="9989" width="4.28515625" style="149" customWidth="1"/>
    <col min="9990" max="9990" width="8.7109375" style="149" customWidth="1"/>
    <col min="9991" max="9991" width="10.28515625" style="149" customWidth="1"/>
    <col min="9992" max="9992" width="16.42578125" style="149" customWidth="1"/>
    <col min="9993" max="10240" width="8.140625" style="149"/>
    <col min="10241" max="10241" width="5.42578125" style="149" customWidth="1"/>
    <col min="10242" max="10242" width="6.7109375" style="149" customWidth="1"/>
    <col min="10243" max="10243" width="9.140625" style="149" customWidth="1"/>
    <col min="10244" max="10244" width="36.42578125" style="149" customWidth="1"/>
    <col min="10245" max="10245" width="4.28515625" style="149" customWidth="1"/>
    <col min="10246" max="10246" width="8.7109375" style="149" customWidth="1"/>
    <col min="10247" max="10247" width="10.28515625" style="149" customWidth="1"/>
    <col min="10248" max="10248" width="16.42578125" style="149" customWidth="1"/>
    <col min="10249" max="10496" width="8.140625" style="149"/>
    <col min="10497" max="10497" width="5.42578125" style="149" customWidth="1"/>
    <col min="10498" max="10498" width="6.7109375" style="149" customWidth="1"/>
    <col min="10499" max="10499" width="9.140625" style="149" customWidth="1"/>
    <col min="10500" max="10500" width="36.42578125" style="149" customWidth="1"/>
    <col min="10501" max="10501" width="4.28515625" style="149" customWidth="1"/>
    <col min="10502" max="10502" width="8.7109375" style="149" customWidth="1"/>
    <col min="10503" max="10503" width="10.28515625" style="149" customWidth="1"/>
    <col min="10504" max="10504" width="16.42578125" style="149" customWidth="1"/>
    <col min="10505" max="10752" width="8.140625" style="149"/>
    <col min="10753" max="10753" width="5.42578125" style="149" customWidth="1"/>
    <col min="10754" max="10754" width="6.7109375" style="149" customWidth="1"/>
    <col min="10755" max="10755" width="9.140625" style="149" customWidth="1"/>
    <col min="10756" max="10756" width="36.42578125" style="149" customWidth="1"/>
    <col min="10757" max="10757" width="4.28515625" style="149" customWidth="1"/>
    <col min="10758" max="10758" width="8.7109375" style="149" customWidth="1"/>
    <col min="10759" max="10759" width="10.28515625" style="149" customWidth="1"/>
    <col min="10760" max="10760" width="16.42578125" style="149" customWidth="1"/>
    <col min="10761" max="11008" width="8.140625" style="149"/>
    <col min="11009" max="11009" width="5.42578125" style="149" customWidth="1"/>
    <col min="11010" max="11010" width="6.7109375" style="149" customWidth="1"/>
    <col min="11011" max="11011" width="9.140625" style="149" customWidth="1"/>
    <col min="11012" max="11012" width="36.42578125" style="149" customWidth="1"/>
    <col min="11013" max="11013" width="4.28515625" style="149" customWidth="1"/>
    <col min="11014" max="11014" width="8.7109375" style="149" customWidth="1"/>
    <col min="11015" max="11015" width="10.28515625" style="149" customWidth="1"/>
    <col min="11016" max="11016" width="16.42578125" style="149" customWidth="1"/>
    <col min="11017" max="11264" width="8.140625" style="149"/>
    <col min="11265" max="11265" width="5.42578125" style="149" customWidth="1"/>
    <col min="11266" max="11266" width="6.7109375" style="149" customWidth="1"/>
    <col min="11267" max="11267" width="9.140625" style="149" customWidth="1"/>
    <col min="11268" max="11268" width="36.42578125" style="149" customWidth="1"/>
    <col min="11269" max="11269" width="4.28515625" style="149" customWidth="1"/>
    <col min="11270" max="11270" width="8.7109375" style="149" customWidth="1"/>
    <col min="11271" max="11271" width="10.28515625" style="149" customWidth="1"/>
    <col min="11272" max="11272" width="16.42578125" style="149" customWidth="1"/>
    <col min="11273" max="11520" width="8.140625" style="149"/>
    <col min="11521" max="11521" width="5.42578125" style="149" customWidth="1"/>
    <col min="11522" max="11522" width="6.7109375" style="149" customWidth="1"/>
    <col min="11523" max="11523" width="9.140625" style="149" customWidth="1"/>
    <col min="11524" max="11524" width="36.42578125" style="149" customWidth="1"/>
    <col min="11525" max="11525" width="4.28515625" style="149" customWidth="1"/>
    <col min="11526" max="11526" width="8.7109375" style="149" customWidth="1"/>
    <col min="11527" max="11527" width="10.28515625" style="149" customWidth="1"/>
    <col min="11528" max="11528" width="16.42578125" style="149" customWidth="1"/>
    <col min="11529" max="11776" width="8.140625" style="149"/>
    <col min="11777" max="11777" width="5.42578125" style="149" customWidth="1"/>
    <col min="11778" max="11778" width="6.7109375" style="149" customWidth="1"/>
    <col min="11779" max="11779" width="9.140625" style="149" customWidth="1"/>
    <col min="11780" max="11780" width="36.42578125" style="149" customWidth="1"/>
    <col min="11781" max="11781" width="4.28515625" style="149" customWidth="1"/>
    <col min="11782" max="11782" width="8.7109375" style="149" customWidth="1"/>
    <col min="11783" max="11783" width="10.28515625" style="149" customWidth="1"/>
    <col min="11784" max="11784" width="16.42578125" style="149" customWidth="1"/>
    <col min="11785" max="12032" width="8.140625" style="149"/>
    <col min="12033" max="12033" width="5.42578125" style="149" customWidth="1"/>
    <col min="12034" max="12034" width="6.7109375" style="149" customWidth="1"/>
    <col min="12035" max="12035" width="9.140625" style="149" customWidth="1"/>
    <col min="12036" max="12036" width="36.42578125" style="149" customWidth="1"/>
    <col min="12037" max="12037" width="4.28515625" style="149" customWidth="1"/>
    <col min="12038" max="12038" width="8.7109375" style="149" customWidth="1"/>
    <col min="12039" max="12039" width="10.28515625" style="149" customWidth="1"/>
    <col min="12040" max="12040" width="16.42578125" style="149" customWidth="1"/>
    <col min="12041" max="12288" width="8.140625" style="149"/>
    <col min="12289" max="12289" width="5.42578125" style="149" customWidth="1"/>
    <col min="12290" max="12290" width="6.7109375" style="149" customWidth="1"/>
    <col min="12291" max="12291" width="9.140625" style="149" customWidth="1"/>
    <col min="12292" max="12292" width="36.42578125" style="149" customWidth="1"/>
    <col min="12293" max="12293" width="4.28515625" style="149" customWidth="1"/>
    <col min="12294" max="12294" width="8.7109375" style="149" customWidth="1"/>
    <col min="12295" max="12295" width="10.28515625" style="149" customWidth="1"/>
    <col min="12296" max="12296" width="16.42578125" style="149" customWidth="1"/>
    <col min="12297" max="12544" width="8.140625" style="149"/>
    <col min="12545" max="12545" width="5.42578125" style="149" customWidth="1"/>
    <col min="12546" max="12546" width="6.7109375" style="149" customWidth="1"/>
    <col min="12547" max="12547" width="9.140625" style="149" customWidth="1"/>
    <col min="12548" max="12548" width="36.42578125" style="149" customWidth="1"/>
    <col min="12549" max="12549" width="4.28515625" style="149" customWidth="1"/>
    <col min="12550" max="12550" width="8.7109375" style="149" customWidth="1"/>
    <col min="12551" max="12551" width="10.28515625" style="149" customWidth="1"/>
    <col min="12552" max="12552" width="16.42578125" style="149" customWidth="1"/>
    <col min="12553" max="12800" width="8.140625" style="149"/>
    <col min="12801" max="12801" width="5.42578125" style="149" customWidth="1"/>
    <col min="12802" max="12802" width="6.7109375" style="149" customWidth="1"/>
    <col min="12803" max="12803" width="9.140625" style="149" customWidth="1"/>
    <col min="12804" max="12804" width="36.42578125" style="149" customWidth="1"/>
    <col min="12805" max="12805" width="4.28515625" style="149" customWidth="1"/>
    <col min="12806" max="12806" width="8.7109375" style="149" customWidth="1"/>
    <col min="12807" max="12807" width="10.28515625" style="149" customWidth="1"/>
    <col min="12808" max="12808" width="16.42578125" style="149" customWidth="1"/>
    <col min="12809" max="13056" width="8.140625" style="149"/>
    <col min="13057" max="13057" width="5.42578125" style="149" customWidth="1"/>
    <col min="13058" max="13058" width="6.7109375" style="149" customWidth="1"/>
    <col min="13059" max="13059" width="9.140625" style="149" customWidth="1"/>
    <col min="13060" max="13060" width="36.42578125" style="149" customWidth="1"/>
    <col min="13061" max="13061" width="4.28515625" style="149" customWidth="1"/>
    <col min="13062" max="13062" width="8.7109375" style="149" customWidth="1"/>
    <col min="13063" max="13063" width="10.28515625" style="149" customWidth="1"/>
    <col min="13064" max="13064" width="16.42578125" style="149" customWidth="1"/>
    <col min="13065" max="13312" width="8.140625" style="149"/>
    <col min="13313" max="13313" width="5.42578125" style="149" customWidth="1"/>
    <col min="13314" max="13314" width="6.7109375" style="149" customWidth="1"/>
    <col min="13315" max="13315" width="9.140625" style="149" customWidth="1"/>
    <col min="13316" max="13316" width="36.42578125" style="149" customWidth="1"/>
    <col min="13317" max="13317" width="4.28515625" style="149" customWidth="1"/>
    <col min="13318" max="13318" width="8.7109375" style="149" customWidth="1"/>
    <col min="13319" max="13319" width="10.28515625" style="149" customWidth="1"/>
    <col min="13320" max="13320" width="16.42578125" style="149" customWidth="1"/>
    <col min="13321" max="13568" width="8.140625" style="149"/>
    <col min="13569" max="13569" width="5.42578125" style="149" customWidth="1"/>
    <col min="13570" max="13570" width="6.7109375" style="149" customWidth="1"/>
    <col min="13571" max="13571" width="9.140625" style="149" customWidth="1"/>
    <col min="13572" max="13572" width="36.42578125" style="149" customWidth="1"/>
    <col min="13573" max="13573" width="4.28515625" style="149" customWidth="1"/>
    <col min="13574" max="13574" width="8.7109375" style="149" customWidth="1"/>
    <col min="13575" max="13575" width="10.28515625" style="149" customWidth="1"/>
    <col min="13576" max="13576" width="16.42578125" style="149" customWidth="1"/>
    <col min="13577" max="13824" width="8.140625" style="149"/>
    <col min="13825" max="13825" width="5.42578125" style="149" customWidth="1"/>
    <col min="13826" max="13826" width="6.7109375" style="149" customWidth="1"/>
    <col min="13827" max="13827" width="9.140625" style="149" customWidth="1"/>
    <col min="13828" max="13828" width="36.42578125" style="149" customWidth="1"/>
    <col min="13829" max="13829" width="4.28515625" style="149" customWidth="1"/>
    <col min="13830" max="13830" width="8.7109375" style="149" customWidth="1"/>
    <col min="13831" max="13831" width="10.28515625" style="149" customWidth="1"/>
    <col min="13832" max="13832" width="16.42578125" style="149" customWidth="1"/>
    <col min="13833" max="14080" width="8.140625" style="149"/>
    <col min="14081" max="14081" width="5.42578125" style="149" customWidth="1"/>
    <col min="14082" max="14082" width="6.7109375" style="149" customWidth="1"/>
    <col min="14083" max="14083" width="9.140625" style="149" customWidth="1"/>
    <col min="14084" max="14084" width="36.42578125" style="149" customWidth="1"/>
    <col min="14085" max="14085" width="4.28515625" style="149" customWidth="1"/>
    <col min="14086" max="14086" width="8.7109375" style="149" customWidth="1"/>
    <col min="14087" max="14087" width="10.28515625" style="149" customWidth="1"/>
    <col min="14088" max="14088" width="16.42578125" style="149" customWidth="1"/>
    <col min="14089" max="14336" width="8.140625" style="149"/>
    <col min="14337" max="14337" width="5.42578125" style="149" customWidth="1"/>
    <col min="14338" max="14338" width="6.7109375" style="149" customWidth="1"/>
    <col min="14339" max="14339" width="9.140625" style="149" customWidth="1"/>
    <col min="14340" max="14340" width="36.42578125" style="149" customWidth="1"/>
    <col min="14341" max="14341" width="4.28515625" style="149" customWidth="1"/>
    <col min="14342" max="14342" width="8.7109375" style="149" customWidth="1"/>
    <col min="14343" max="14343" width="10.28515625" style="149" customWidth="1"/>
    <col min="14344" max="14344" width="16.42578125" style="149" customWidth="1"/>
    <col min="14345" max="14592" width="8.140625" style="149"/>
    <col min="14593" max="14593" width="5.42578125" style="149" customWidth="1"/>
    <col min="14594" max="14594" width="6.7109375" style="149" customWidth="1"/>
    <col min="14595" max="14595" width="9.140625" style="149" customWidth="1"/>
    <col min="14596" max="14596" width="36.42578125" style="149" customWidth="1"/>
    <col min="14597" max="14597" width="4.28515625" style="149" customWidth="1"/>
    <col min="14598" max="14598" width="8.7109375" style="149" customWidth="1"/>
    <col min="14599" max="14599" width="10.28515625" style="149" customWidth="1"/>
    <col min="14600" max="14600" width="16.42578125" style="149" customWidth="1"/>
    <col min="14601" max="14848" width="8.140625" style="149"/>
    <col min="14849" max="14849" width="5.42578125" style="149" customWidth="1"/>
    <col min="14850" max="14850" width="6.7109375" style="149" customWidth="1"/>
    <col min="14851" max="14851" width="9.140625" style="149" customWidth="1"/>
    <col min="14852" max="14852" width="36.42578125" style="149" customWidth="1"/>
    <col min="14853" max="14853" width="4.28515625" style="149" customWidth="1"/>
    <col min="14854" max="14854" width="8.7109375" style="149" customWidth="1"/>
    <col min="14855" max="14855" width="10.28515625" style="149" customWidth="1"/>
    <col min="14856" max="14856" width="16.42578125" style="149" customWidth="1"/>
    <col min="14857" max="15104" width="8.140625" style="149"/>
    <col min="15105" max="15105" width="5.42578125" style="149" customWidth="1"/>
    <col min="15106" max="15106" width="6.7109375" style="149" customWidth="1"/>
    <col min="15107" max="15107" width="9.140625" style="149" customWidth="1"/>
    <col min="15108" max="15108" width="36.42578125" style="149" customWidth="1"/>
    <col min="15109" max="15109" width="4.28515625" style="149" customWidth="1"/>
    <col min="15110" max="15110" width="8.7109375" style="149" customWidth="1"/>
    <col min="15111" max="15111" width="10.28515625" style="149" customWidth="1"/>
    <col min="15112" max="15112" width="16.42578125" style="149" customWidth="1"/>
    <col min="15113" max="15360" width="8.140625" style="149"/>
    <col min="15361" max="15361" width="5.42578125" style="149" customWidth="1"/>
    <col min="15362" max="15362" width="6.7109375" style="149" customWidth="1"/>
    <col min="15363" max="15363" width="9.140625" style="149" customWidth="1"/>
    <col min="15364" max="15364" width="36.42578125" style="149" customWidth="1"/>
    <col min="15365" max="15365" width="4.28515625" style="149" customWidth="1"/>
    <col min="15366" max="15366" width="8.7109375" style="149" customWidth="1"/>
    <col min="15367" max="15367" width="10.28515625" style="149" customWidth="1"/>
    <col min="15368" max="15368" width="16.42578125" style="149" customWidth="1"/>
    <col min="15369" max="15616" width="8.140625" style="149"/>
    <col min="15617" max="15617" width="5.42578125" style="149" customWidth="1"/>
    <col min="15618" max="15618" width="6.7109375" style="149" customWidth="1"/>
    <col min="15619" max="15619" width="9.140625" style="149" customWidth="1"/>
    <col min="15620" max="15620" width="36.42578125" style="149" customWidth="1"/>
    <col min="15621" max="15621" width="4.28515625" style="149" customWidth="1"/>
    <col min="15622" max="15622" width="8.7109375" style="149" customWidth="1"/>
    <col min="15623" max="15623" width="10.28515625" style="149" customWidth="1"/>
    <col min="15624" max="15624" width="16.42578125" style="149" customWidth="1"/>
    <col min="15625" max="15872" width="8.140625" style="149"/>
    <col min="15873" max="15873" width="5.42578125" style="149" customWidth="1"/>
    <col min="15874" max="15874" width="6.7109375" style="149" customWidth="1"/>
    <col min="15875" max="15875" width="9.140625" style="149" customWidth="1"/>
    <col min="15876" max="15876" width="36.42578125" style="149" customWidth="1"/>
    <col min="15877" max="15877" width="4.28515625" style="149" customWidth="1"/>
    <col min="15878" max="15878" width="8.7109375" style="149" customWidth="1"/>
    <col min="15879" max="15879" width="10.28515625" style="149" customWidth="1"/>
    <col min="15880" max="15880" width="16.42578125" style="149" customWidth="1"/>
    <col min="15881" max="16128" width="8.140625" style="149"/>
    <col min="16129" max="16129" width="5.42578125" style="149" customWidth="1"/>
    <col min="16130" max="16130" width="6.7109375" style="149" customWidth="1"/>
    <col min="16131" max="16131" width="9.140625" style="149" customWidth="1"/>
    <col min="16132" max="16132" width="36.42578125" style="149" customWidth="1"/>
    <col min="16133" max="16133" width="4.28515625" style="149" customWidth="1"/>
    <col min="16134" max="16134" width="8.7109375" style="149" customWidth="1"/>
    <col min="16135" max="16135" width="10.28515625" style="149" customWidth="1"/>
    <col min="16136" max="16136" width="16.42578125" style="149" customWidth="1"/>
    <col min="16137" max="16384" width="8.140625" style="149"/>
  </cols>
  <sheetData>
    <row r="1" spans="1:8" s="144" customFormat="1" ht="18" x14ac:dyDescent="0.25">
      <c r="A1" s="403" t="s">
        <v>222</v>
      </c>
      <c r="B1" s="403"/>
      <c r="C1" s="403"/>
      <c r="D1" s="403"/>
      <c r="E1" s="403"/>
      <c r="F1" s="403"/>
      <c r="G1" s="403"/>
      <c r="H1" s="403"/>
    </row>
    <row r="2" spans="1:8" s="144" customFormat="1" x14ac:dyDescent="0.2">
      <c r="A2" s="150" t="s">
        <v>1107</v>
      </c>
      <c r="B2" s="150"/>
      <c r="C2" s="150"/>
      <c r="D2" s="150"/>
      <c r="E2" s="150"/>
      <c r="F2" s="150"/>
      <c r="G2" s="150"/>
      <c r="H2" s="150"/>
    </row>
    <row r="3" spans="1:8" s="144" customFormat="1" x14ac:dyDescent="0.2">
      <c r="A3" s="150" t="s">
        <v>306</v>
      </c>
      <c r="B3" s="150"/>
      <c r="C3" s="150"/>
      <c r="D3" s="150"/>
      <c r="E3" s="150"/>
      <c r="F3" s="150"/>
      <c r="G3" s="150"/>
      <c r="H3" s="150"/>
    </row>
    <row r="4" spans="1:8" s="144" customFormat="1" x14ac:dyDescent="0.2">
      <c r="A4" s="151"/>
      <c r="B4" s="150"/>
      <c r="C4" s="151"/>
      <c r="D4" s="150"/>
      <c r="E4" s="150"/>
      <c r="F4" s="150"/>
      <c r="G4" s="150"/>
      <c r="H4" s="150"/>
    </row>
    <row r="5" spans="1:8" s="144" customFormat="1" x14ac:dyDescent="0.25">
      <c r="A5" s="152"/>
      <c r="B5" s="153"/>
      <c r="C5" s="154"/>
      <c r="D5" s="153"/>
      <c r="E5" s="153"/>
      <c r="F5" s="155"/>
      <c r="G5" s="156"/>
      <c r="H5" s="156"/>
    </row>
    <row r="6" spans="1:8" s="144" customFormat="1" x14ac:dyDescent="0.2">
      <c r="A6" s="157" t="s">
        <v>136</v>
      </c>
      <c r="B6" s="157"/>
      <c r="C6" s="157"/>
      <c r="D6" s="157"/>
      <c r="E6" s="157"/>
      <c r="F6" s="157"/>
      <c r="G6" s="157"/>
      <c r="H6" s="157"/>
    </row>
    <row r="7" spans="1:8" s="144" customFormat="1" x14ac:dyDescent="0.2">
      <c r="A7" s="157" t="s">
        <v>137</v>
      </c>
      <c r="B7" s="157"/>
      <c r="C7" s="157"/>
      <c r="D7" s="157"/>
      <c r="E7" s="157"/>
      <c r="F7" s="157"/>
      <c r="G7" s="157" t="s">
        <v>138</v>
      </c>
      <c r="H7" s="157"/>
    </row>
    <row r="8" spans="1:8" s="144" customFormat="1" x14ac:dyDescent="0.2">
      <c r="A8" s="157" t="s">
        <v>139</v>
      </c>
      <c r="B8" s="158"/>
      <c r="C8" s="158"/>
      <c r="D8" s="158"/>
      <c r="E8" s="158"/>
      <c r="F8" s="159"/>
      <c r="G8" s="157" t="s">
        <v>307</v>
      </c>
      <c r="H8" s="160"/>
    </row>
    <row r="9" spans="1:8" s="144" customFormat="1" ht="15.75" thickBot="1" x14ac:dyDescent="0.25">
      <c r="A9" s="161"/>
      <c r="B9" s="161"/>
      <c r="C9" s="161"/>
      <c r="D9" s="161"/>
      <c r="E9" s="161"/>
      <c r="F9" s="161"/>
      <c r="G9" s="161"/>
      <c r="H9" s="161"/>
    </row>
    <row r="10" spans="1:8" s="144" customFormat="1" ht="23.25" thickBot="1" x14ac:dyDescent="0.3">
      <c r="A10" s="162" t="s">
        <v>141</v>
      </c>
      <c r="B10" s="162" t="s">
        <v>142</v>
      </c>
      <c r="C10" s="162" t="s">
        <v>143</v>
      </c>
      <c r="D10" s="162" t="s">
        <v>22</v>
      </c>
      <c r="E10" s="162" t="s">
        <v>144</v>
      </c>
      <c r="F10" s="162" t="s">
        <v>145</v>
      </c>
      <c r="G10" s="162" t="s">
        <v>146</v>
      </c>
      <c r="H10" s="162" t="s">
        <v>147</v>
      </c>
    </row>
    <row r="11" spans="1:8" s="144" customFormat="1" ht="15.75" thickBot="1" x14ac:dyDescent="0.3">
      <c r="A11" s="162" t="s">
        <v>148</v>
      </c>
      <c r="B11" s="162" t="s">
        <v>149</v>
      </c>
      <c r="C11" s="162" t="s">
        <v>150</v>
      </c>
      <c r="D11" s="162" t="s">
        <v>151</v>
      </c>
      <c r="E11" s="162" t="s">
        <v>152</v>
      </c>
      <c r="F11" s="162" t="s">
        <v>153</v>
      </c>
      <c r="G11" s="162" t="s">
        <v>154</v>
      </c>
      <c r="H11" s="162" t="s">
        <v>155</v>
      </c>
    </row>
    <row r="12" spans="1:8" s="144" customForma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s="144" customFormat="1" x14ac:dyDescent="0.2">
      <c r="A13" s="167"/>
      <c r="B13" s="168"/>
      <c r="C13" s="168" t="s">
        <v>150</v>
      </c>
      <c r="D13" s="168" t="s">
        <v>161</v>
      </c>
      <c r="E13" s="168"/>
      <c r="F13" s="169"/>
      <c r="G13" s="170"/>
      <c r="H13" s="170"/>
    </row>
    <row r="14" spans="1:8" s="144" customFormat="1" ht="22.5" x14ac:dyDescent="0.2">
      <c r="A14" s="171">
        <v>1</v>
      </c>
      <c r="B14" s="172" t="s">
        <v>160</v>
      </c>
      <c r="C14" s="172" t="s">
        <v>308</v>
      </c>
      <c r="D14" s="172" t="s">
        <v>309</v>
      </c>
      <c r="E14" s="172" t="s">
        <v>157</v>
      </c>
      <c r="F14" s="173">
        <v>5.5940000000000003</v>
      </c>
      <c r="G14" s="359"/>
      <c r="H14" s="174">
        <f>G14*F14</f>
        <v>0</v>
      </c>
    </row>
    <row r="15" spans="1:8" s="144" customFormat="1" ht="22.5" x14ac:dyDescent="0.2">
      <c r="A15" s="175"/>
      <c r="B15" s="176"/>
      <c r="C15" s="176"/>
      <c r="D15" s="176" t="s">
        <v>310</v>
      </c>
      <c r="E15" s="176"/>
      <c r="F15" s="177">
        <v>2.1859999999999999</v>
      </c>
      <c r="G15" s="178"/>
      <c r="H15" s="178"/>
    </row>
    <row r="16" spans="1:8" s="144" customFormat="1" x14ac:dyDescent="0.2">
      <c r="A16" s="175"/>
      <c r="B16" s="176"/>
      <c r="C16" s="176"/>
      <c r="D16" s="176" t="s">
        <v>311</v>
      </c>
      <c r="E16" s="176"/>
      <c r="F16" s="177">
        <v>3.4079999999999999</v>
      </c>
      <c r="G16" s="178"/>
      <c r="H16" s="178"/>
    </row>
    <row r="17" spans="1:8" s="144" customFormat="1" x14ac:dyDescent="0.2">
      <c r="A17" s="179"/>
      <c r="B17" s="180"/>
      <c r="C17" s="180"/>
      <c r="D17" s="180" t="s">
        <v>158</v>
      </c>
      <c r="E17" s="180"/>
      <c r="F17" s="181">
        <v>5.5940000000000003</v>
      </c>
      <c r="G17" s="182"/>
      <c r="H17" s="182"/>
    </row>
    <row r="18" spans="1:8" s="144" customFormat="1" ht="22.5" x14ac:dyDescent="0.2">
      <c r="A18" s="171">
        <v>2</v>
      </c>
      <c r="B18" s="172" t="s">
        <v>160</v>
      </c>
      <c r="C18" s="172" t="s">
        <v>312</v>
      </c>
      <c r="D18" s="172" t="s">
        <v>313</v>
      </c>
      <c r="E18" s="172" t="s">
        <v>128</v>
      </c>
      <c r="F18" s="173">
        <v>21.08</v>
      </c>
      <c r="G18" s="359"/>
      <c r="H18" s="174">
        <f>G18*F18</f>
        <v>0</v>
      </c>
    </row>
    <row r="19" spans="1:8" s="144" customFormat="1" x14ac:dyDescent="0.2">
      <c r="A19" s="175"/>
      <c r="B19" s="176"/>
      <c r="C19" s="176"/>
      <c r="D19" s="176" t="s">
        <v>314</v>
      </c>
      <c r="E19" s="176"/>
      <c r="F19" s="177">
        <v>21.08</v>
      </c>
      <c r="G19" s="178"/>
      <c r="H19" s="178"/>
    </row>
    <row r="20" spans="1:8" s="144" customFormat="1" ht="22.5" x14ac:dyDescent="0.2">
      <c r="A20" s="171">
        <v>3</v>
      </c>
      <c r="B20" s="172" t="s">
        <v>160</v>
      </c>
      <c r="C20" s="172" t="s">
        <v>315</v>
      </c>
      <c r="D20" s="172" t="s">
        <v>1108</v>
      </c>
      <c r="E20" s="172" t="s">
        <v>128</v>
      </c>
      <c r="F20" s="173">
        <v>0.64800000000000002</v>
      </c>
      <c r="G20" s="359"/>
      <c r="H20" s="174">
        <f>G20*F20</f>
        <v>0</v>
      </c>
    </row>
    <row r="21" spans="1:8" s="144" customFormat="1" x14ac:dyDescent="0.2">
      <c r="A21" s="175"/>
      <c r="B21" s="176"/>
      <c r="C21" s="176"/>
      <c r="D21" s="176" t="s">
        <v>1070</v>
      </c>
      <c r="E21" s="176"/>
      <c r="F21" s="177">
        <v>0.64800000000000002</v>
      </c>
      <c r="G21" s="178"/>
      <c r="H21" s="178"/>
    </row>
    <row r="22" spans="1:8" s="144" customFormat="1" ht="25.5" x14ac:dyDescent="0.2">
      <c r="A22" s="167"/>
      <c r="B22" s="168"/>
      <c r="C22" s="168" t="s">
        <v>153</v>
      </c>
      <c r="D22" s="168" t="s">
        <v>162</v>
      </c>
      <c r="E22" s="168"/>
      <c r="F22" s="169"/>
      <c r="G22" s="170"/>
      <c r="H22" s="170"/>
    </row>
    <row r="23" spans="1:8" s="144" customFormat="1" ht="22.5" x14ac:dyDescent="0.2">
      <c r="A23" s="171">
        <v>4</v>
      </c>
      <c r="B23" s="172" t="s">
        <v>160</v>
      </c>
      <c r="C23" s="172" t="s">
        <v>316</v>
      </c>
      <c r="D23" s="172" t="s">
        <v>317</v>
      </c>
      <c r="E23" s="172" t="s">
        <v>128</v>
      </c>
      <c r="F23" s="173">
        <v>423.15</v>
      </c>
      <c r="G23" s="359"/>
      <c r="H23" s="174">
        <f>G23*F23</f>
        <v>0</v>
      </c>
    </row>
    <row r="24" spans="1:8" s="144" customFormat="1" ht="22.5" x14ac:dyDescent="0.2">
      <c r="A24" s="171">
        <v>5</v>
      </c>
      <c r="B24" s="172" t="s">
        <v>160</v>
      </c>
      <c r="C24" s="172" t="s">
        <v>318</v>
      </c>
      <c r="D24" s="172" t="s">
        <v>319</v>
      </c>
      <c r="E24" s="172" t="s">
        <v>128</v>
      </c>
      <c r="F24" s="173">
        <v>423.15</v>
      </c>
      <c r="G24" s="359"/>
      <c r="H24" s="174">
        <f>G24*F24</f>
        <v>0</v>
      </c>
    </row>
    <row r="25" spans="1:8" s="144" customFormat="1" x14ac:dyDescent="0.2">
      <c r="A25" s="175"/>
      <c r="B25" s="176"/>
      <c r="C25" s="176"/>
      <c r="D25" s="176" t="s">
        <v>320</v>
      </c>
      <c r="E25" s="176"/>
      <c r="F25" s="177">
        <v>42.16</v>
      </c>
      <c r="G25" s="178"/>
      <c r="H25" s="178"/>
    </row>
    <row r="26" spans="1:8" s="144" customFormat="1" x14ac:dyDescent="0.2">
      <c r="A26" s="175"/>
      <c r="B26" s="176"/>
      <c r="C26" s="176"/>
      <c r="D26" s="176" t="s">
        <v>321</v>
      </c>
      <c r="E26" s="176"/>
      <c r="F26" s="177">
        <v>42.16</v>
      </c>
      <c r="G26" s="178"/>
      <c r="H26" s="178"/>
    </row>
    <row r="27" spans="1:8" s="144" customFormat="1" x14ac:dyDescent="0.2">
      <c r="A27" s="175"/>
      <c r="B27" s="176"/>
      <c r="C27" s="176"/>
      <c r="D27" s="176" t="s">
        <v>322</v>
      </c>
      <c r="E27" s="176"/>
      <c r="F27" s="177">
        <v>32.86</v>
      </c>
      <c r="G27" s="178"/>
      <c r="H27" s="178"/>
    </row>
    <row r="28" spans="1:8" s="144" customFormat="1" ht="33.75" x14ac:dyDescent="0.2">
      <c r="A28" s="175"/>
      <c r="B28" s="176"/>
      <c r="C28" s="176"/>
      <c r="D28" s="176" t="s">
        <v>323</v>
      </c>
      <c r="E28" s="176"/>
      <c r="F28" s="177">
        <v>25.42</v>
      </c>
      <c r="G28" s="178"/>
      <c r="H28" s="178"/>
    </row>
    <row r="29" spans="1:8" s="144" customFormat="1" x14ac:dyDescent="0.2">
      <c r="A29" s="175"/>
      <c r="B29" s="176"/>
      <c r="C29" s="176"/>
      <c r="D29" s="176" t="s">
        <v>324</v>
      </c>
      <c r="E29" s="176"/>
      <c r="F29" s="177">
        <v>29.14</v>
      </c>
      <c r="G29" s="178"/>
      <c r="H29" s="178"/>
    </row>
    <row r="30" spans="1:8" s="144" customFormat="1" ht="33.75" x14ac:dyDescent="0.2">
      <c r="A30" s="175"/>
      <c r="B30" s="176"/>
      <c r="C30" s="176"/>
      <c r="D30" s="176" t="s">
        <v>325</v>
      </c>
      <c r="E30" s="176"/>
      <c r="F30" s="177">
        <v>73.78</v>
      </c>
      <c r="G30" s="178"/>
      <c r="H30" s="178"/>
    </row>
    <row r="31" spans="1:8" s="144" customFormat="1" x14ac:dyDescent="0.2">
      <c r="A31" s="175"/>
      <c r="B31" s="176"/>
      <c r="C31" s="176"/>
      <c r="D31" s="176" t="s">
        <v>326</v>
      </c>
      <c r="E31" s="176"/>
      <c r="F31" s="177">
        <v>51.77</v>
      </c>
      <c r="G31" s="178"/>
      <c r="H31" s="178"/>
    </row>
    <row r="32" spans="1:8" s="144" customFormat="1" ht="33.75" x14ac:dyDescent="0.2">
      <c r="A32" s="175"/>
      <c r="B32" s="176"/>
      <c r="C32" s="176"/>
      <c r="D32" s="176" t="s">
        <v>327</v>
      </c>
      <c r="E32" s="176"/>
      <c r="F32" s="177">
        <v>55.18</v>
      </c>
      <c r="G32" s="178"/>
      <c r="H32" s="178"/>
    </row>
    <row r="33" spans="1:8" s="144" customFormat="1" x14ac:dyDescent="0.2">
      <c r="A33" s="175"/>
      <c r="B33" s="176"/>
      <c r="C33" s="176"/>
      <c r="D33" s="176" t="s">
        <v>328</v>
      </c>
      <c r="E33" s="176"/>
      <c r="F33" s="177">
        <v>28.52</v>
      </c>
      <c r="G33" s="178"/>
      <c r="H33" s="178"/>
    </row>
    <row r="34" spans="1:8" s="144" customFormat="1" x14ac:dyDescent="0.2">
      <c r="A34" s="175"/>
      <c r="B34" s="176"/>
      <c r="C34" s="176"/>
      <c r="D34" s="176" t="s">
        <v>329</v>
      </c>
      <c r="E34" s="176"/>
      <c r="F34" s="177">
        <v>42.16</v>
      </c>
      <c r="G34" s="178"/>
      <c r="H34" s="178"/>
    </row>
    <row r="35" spans="1:8" s="144" customFormat="1" x14ac:dyDescent="0.2">
      <c r="A35" s="179"/>
      <c r="B35" s="180"/>
      <c r="C35" s="180"/>
      <c r="D35" s="180" t="s">
        <v>158</v>
      </c>
      <c r="E35" s="180"/>
      <c r="F35" s="181">
        <v>423.15</v>
      </c>
      <c r="G35" s="182"/>
      <c r="H35" s="182"/>
    </row>
    <row r="36" spans="1:8" s="144" customFormat="1" ht="22.5" x14ac:dyDescent="0.2">
      <c r="A36" s="171">
        <v>6</v>
      </c>
      <c r="B36" s="172" t="s">
        <v>160</v>
      </c>
      <c r="C36" s="172" t="s">
        <v>330</v>
      </c>
      <c r="D36" s="172" t="s">
        <v>331</v>
      </c>
      <c r="E36" s="172" t="s">
        <v>128</v>
      </c>
      <c r="F36" s="173">
        <v>44.545000000000002</v>
      </c>
      <c r="G36" s="359"/>
      <c r="H36" s="174">
        <f>G36*F36</f>
        <v>0</v>
      </c>
    </row>
    <row r="37" spans="1:8" s="144" customFormat="1" x14ac:dyDescent="0.2">
      <c r="A37" s="175"/>
      <c r="B37" s="176"/>
      <c r="C37" s="176"/>
      <c r="D37" s="176" t="s">
        <v>332</v>
      </c>
      <c r="E37" s="176"/>
      <c r="F37" s="177">
        <v>6.665</v>
      </c>
      <c r="G37" s="178"/>
      <c r="H37" s="178"/>
    </row>
    <row r="38" spans="1:8" s="144" customFormat="1" x14ac:dyDescent="0.2">
      <c r="A38" s="175"/>
      <c r="B38" s="176"/>
      <c r="C38" s="176"/>
      <c r="D38" s="176" t="s">
        <v>333</v>
      </c>
      <c r="E38" s="176"/>
      <c r="F38" s="177">
        <v>16.8</v>
      </c>
      <c r="G38" s="178"/>
      <c r="H38" s="178"/>
    </row>
    <row r="39" spans="1:8" s="144" customFormat="1" x14ac:dyDescent="0.2">
      <c r="A39" s="175"/>
      <c r="B39" s="176"/>
      <c r="C39" s="176"/>
      <c r="D39" s="176" t="s">
        <v>334</v>
      </c>
      <c r="E39" s="176"/>
      <c r="F39" s="177">
        <v>21.08</v>
      </c>
      <c r="G39" s="178"/>
      <c r="H39" s="178"/>
    </row>
    <row r="40" spans="1:8" s="144" customFormat="1" x14ac:dyDescent="0.2">
      <c r="A40" s="179"/>
      <c r="B40" s="180"/>
      <c r="C40" s="180"/>
      <c r="D40" s="180" t="s">
        <v>158</v>
      </c>
      <c r="E40" s="180"/>
      <c r="F40" s="181">
        <v>44.545000000000002</v>
      </c>
      <c r="G40" s="182"/>
      <c r="H40" s="182"/>
    </row>
    <row r="41" spans="1:8" s="144" customFormat="1" ht="22.5" x14ac:dyDescent="0.2">
      <c r="A41" s="171">
        <v>7</v>
      </c>
      <c r="B41" s="172" t="s">
        <v>160</v>
      </c>
      <c r="C41" s="172" t="s">
        <v>335</v>
      </c>
      <c r="D41" s="172" t="s">
        <v>336</v>
      </c>
      <c r="E41" s="172" t="s">
        <v>128</v>
      </c>
      <c r="F41" s="173">
        <v>288</v>
      </c>
      <c r="G41" s="359"/>
      <c r="H41" s="174">
        <f>G41*F41</f>
        <v>0</v>
      </c>
    </row>
    <row r="42" spans="1:8" s="144" customFormat="1" x14ac:dyDescent="0.2">
      <c r="A42" s="175"/>
      <c r="B42" s="176"/>
      <c r="C42" s="176"/>
      <c r="D42" s="176" t="s">
        <v>337</v>
      </c>
      <c r="E42" s="176"/>
      <c r="F42" s="177">
        <v>288</v>
      </c>
      <c r="G42" s="178"/>
      <c r="H42" s="178"/>
    </row>
    <row r="43" spans="1:8" s="144" customFormat="1" x14ac:dyDescent="0.2">
      <c r="A43" s="171">
        <v>8</v>
      </c>
      <c r="B43" s="172" t="s">
        <v>160</v>
      </c>
      <c r="C43" s="172" t="s">
        <v>338</v>
      </c>
      <c r="D43" s="172" t="s">
        <v>339</v>
      </c>
      <c r="E43" s="172" t="s">
        <v>0</v>
      </c>
      <c r="F43" s="173">
        <v>152.6</v>
      </c>
      <c r="G43" s="359"/>
      <c r="H43" s="174">
        <f>G43*F43</f>
        <v>0</v>
      </c>
    </row>
    <row r="44" spans="1:8" s="144" customFormat="1" x14ac:dyDescent="0.2">
      <c r="A44" s="175"/>
      <c r="B44" s="176"/>
      <c r="C44" s="176"/>
      <c r="D44" s="176" t="s">
        <v>340</v>
      </c>
      <c r="E44" s="176"/>
      <c r="F44" s="177">
        <v>152.6</v>
      </c>
      <c r="G44" s="178"/>
      <c r="H44" s="178"/>
    </row>
    <row r="45" spans="1:8" s="144" customFormat="1" ht="33.75" x14ac:dyDescent="0.2">
      <c r="A45" s="171">
        <v>9</v>
      </c>
      <c r="B45" s="172" t="s">
        <v>160</v>
      </c>
      <c r="C45" s="172" t="s">
        <v>1071</v>
      </c>
      <c r="D45" s="172" t="s">
        <v>1072</v>
      </c>
      <c r="E45" s="172" t="s">
        <v>128</v>
      </c>
      <c r="F45" s="173">
        <v>2.86</v>
      </c>
      <c r="G45" s="359"/>
      <c r="H45" s="174">
        <f>G45*F45</f>
        <v>0</v>
      </c>
    </row>
    <row r="46" spans="1:8" s="144" customFormat="1" x14ac:dyDescent="0.2">
      <c r="A46" s="175"/>
      <c r="B46" s="176"/>
      <c r="C46" s="176"/>
      <c r="D46" s="176" t="s">
        <v>1073</v>
      </c>
      <c r="E46" s="176"/>
      <c r="F46" s="177">
        <v>2.86</v>
      </c>
      <c r="G46" s="178"/>
      <c r="H46" s="178"/>
    </row>
    <row r="47" spans="1:8" s="144" customFormat="1" ht="22.5" x14ac:dyDescent="0.2">
      <c r="A47" s="171">
        <v>10</v>
      </c>
      <c r="B47" s="172" t="s">
        <v>160</v>
      </c>
      <c r="C47" s="172" t="s">
        <v>1074</v>
      </c>
      <c r="D47" s="172" t="s">
        <v>1075</v>
      </c>
      <c r="E47" s="172" t="s">
        <v>128</v>
      </c>
      <c r="F47" s="173">
        <v>2.86</v>
      </c>
      <c r="G47" s="359"/>
      <c r="H47" s="174">
        <f t="shared" ref="H47:H48" si="0">G47*F47</f>
        <v>0</v>
      </c>
    </row>
    <row r="48" spans="1:8" s="144" customFormat="1" ht="22.5" x14ac:dyDescent="0.2">
      <c r="A48" s="171">
        <v>11</v>
      </c>
      <c r="B48" s="172" t="s">
        <v>160</v>
      </c>
      <c r="C48" s="172" t="s">
        <v>1076</v>
      </c>
      <c r="D48" s="172" t="s">
        <v>1077</v>
      </c>
      <c r="E48" s="172" t="s">
        <v>128</v>
      </c>
      <c r="F48" s="173">
        <v>2.86</v>
      </c>
      <c r="G48" s="359"/>
      <c r="H48" s="174">
        <f t="shared" si="0"/>
        <v>0</v>
      </c>
    </row>
    <row r="49" spans="1:8" s="144" customFormat="1" ht="22.5" x14ac:dyDescent="0.2">
      <c r="A49" s="175"/>
      <c r="B49" s="176"/>
      <c r="C49" s="176"/>
      <c r="D49" s="176" t="s">
        <v>1078</v>
      </c>
      <c r="E49" s="176"/>
      <c r="F49" s="177">
        <v>2.86</v>
      </c>
      <c r="G49" s="178"/>
      <c r="H49" s="178"/>
    </row>
    <row r="50" spans="1:8" s="144" customFormat="1" ht="22.5" x14ac:dyDescent="0.2">
      <c r="A50" s="171">
        <v>12</v>
      </c>
      <c r="B50" s="172" t="s">
        <v>160</v>
      </c>
      <c r="C50" s="172" t="s">
        <v>1079</v>
      </c>
      <c r="D50" s="172" t="s">
        <v>1080</v>
      </c>
      <c r="E50" s="172" t="s">
        <v>128</v>
      </c>
      <c r="F50" s="173">
        <v>2.86</v>
      </c>
      <c r="G50" s="359"/>
      <c r="H50" s="174">
        <f t="shared" ref="H50:H54" si="1">G50*F50</f>
        <v>0</v>
      </c>
    </row>
    <row r="51" spans="1:8" s="144" customFormat="1" ht="22.5" x14ac:dyDescent="0.2">
      <c r="A51" s="171">
        <v>13</v>
      </c>
      <c r="B51" s="172" t="s">
        <v>160</v>
      </c>
      <c r="C51" s="172" t="s">
        <v>1081</v>
      </c>
      <c r="D51" s="172" t="s">
        <v>1082</v>
      </c>
      <c r="E51" s="172" t="s">
        <v>128</v>
      </c>
      <c r="F51" s="173">
        <v>2.86</v>
      </c>
      <c r="G51" s="359"/>
      <c r="H51" s="174">
        <f t="shared" si="1"/>
        <v>0</v>
      </c>
    </row>
    <row r="52" spans="1:8" s="144" customFormat="1" ht="22.5" x14ac:dyDescent="0.2">
      <c r="A52" s="171">
        <v>14</v>
      </c>
      <c r="B52" s="172" t="s">
        <v>160</v>
      </c>
      <c r="C52" s="172" t="s">
        <v>1083</v>
      </c>
      <c r="D52" s="172" t="s">
        <v>1084</v>
      </c>
      <c r="E52" s="172" t="s">
        <v>128</v>
      </c>
      <c r="F52" s="173">
        <v>2.86</v>
      </c>
      <c r="G52" s="359"/>
      <c r="H52" s="174">
        <f t="shared" si="1"/>
        <v>0</v>
      </c>
    </row>
    <row r="53" spans="1:8" s="144" customFormat="1" ht="22.5" x14ac:dyDescent="0.2">
      <c r="A53" s="171">
        <v>15</v>
      </c>
      <c r="B53" s="172" t="s">
        <v>160</v>
      </c>
      <c r="C53" s="172" t="s">
        <v>1085</v>
      </c>
      <c r="D53" s="172" t="s">
        <v>1086</v>
      </c>
      <c r="E53" s="172" t="s">
        <v>0</v>
      </c>
      <c r="F53" s="173">
        <v>2.6</v>
      </c>
      <c r="G53" s="359"/>
      <c r="H53" s="174">
        <f t="shared" si="1"/>
        <v>0</v>
      </c>
    </row>
    <row r="54" spans="1:8" s="144" customFormat="1" ht="22.5" x14ac:dyDescent="0.2">
      <c r="A54" s="183">
        <v>16</v>
      </c>
      <c r="B54" s="184" t="s">
        <v>363</v>
      </c>
      <c r="C54" s="184" t="s">
        <v>1087</v>
      </c>
      <c r="D54" s="184" t="s">
        <v>1088</v>
      </c>
      <c r="E54" s="184" t="s">
        <v>0</v>
      </c>
      <c r="F54" s="185">
        <v>5.46</v>
      </c>
      <c r="G54" s="360"/>
      <c r="H54" s="174">
        <f t="shared" si="1"/>
        <v>0</v>
      </c>
    </row>
    <row r="55" spans="1:8" s="144" customFormat="1" x14ac:dyDescent="0.2">
      <c r="A55" s="179"/>
      <c r="B55" s="180"/>
      <c r="C55" s="180"/>
      <c r="D55" s="180" t="s">
        <v>1089</v>
      </c>
      <c r="E55" s="180"/>
      <c r="F55" s="181">
        <v>5.46</v>
      </c>
      <c r="G55" s="182"/>
      <c r="H55" s="182"/>
    </row>
    <row r="56" spans="1:8" s="144" customFormat="1" x14ac:dyDescent="0.2">
      <c r="A56" s="171">
        <v>17</v>
      </c>
      <c r="B56" s="172" t="s">
        <v>160</v>
      </c>
      <c r="C56" s="172" t="s">
        <v>1090</v>
      </c>
      <c r="D56" s="172" t="s">
        <v>1091</v>
      </c>
      <c r="E56" s="172" t="s">
        <v>0</v>
      </c>
      <c r="F56" s="173">
        <v>5.2</v>
      </c>
      <c r="G56" s="359"/>
      <c r="H56" s="174">
        <f t="shared" ref="H56:H57" si="2">G56*F56</f>
        <v>0</v>
      </c>
    </row>
    <row r="57" spans="1:8" s="144" customFormat="1" x14ac:dyDescent="0.2">
      <c r="A57" s="183">
        <v>18</v>
      </c>
      <c r="B57" s="184" t="s">
        <v>479</v>
      </c>
      <c r="C57" s="184" t="s">
        <v>1092</v>
      </c>
      <c r="D57" s="184" t="s">
        <v>1093</v>
      </c>
      <c r="E57" s="184" t="s">
        <v>0</v>
      </c>
      <c r="F57" s="185">
        <v>5.04</v>
      </c>
      <c r="G57" s="360"/>
      <c r="H57" s="174">
        <f t="shared" si="2"/>
        <v>0</v>
      </c>
    </row>
    <row r="58" spans="1:8" s="144" customFormat="1" x14ac:dyDescent="0.2">
      <c r="A58" s="179"/>
      <c r="B58" s="180"/>
      <c r="C58" s="180"/>
      <c r="D58" s="180" t="s">
        <v>1094</v>
      </c>
      <c r="E58" s="180"/>
      <c r="F58" s="181">
        <v>5.04</v>
      </c>
      <c r="G58" s="182"/>
      <c r="H58" s="182"/>
    </row>
    <row r="59" spans="1:8" s="144" customFormat="1" x14ac:dyDescent="0.2">
      <c r="A59" s="171">
        <v>19</v>
      </c>
      <c r="B59" s="172" t="s">
        <v>160</v>
      </c>
      <c r="C59" s="172" t="s">
        <v>1095</v>
      </c>
      <c r="D59" s="172" t="s">
        <v>1096</v>
      </c>
      <c r="E59" s="172" t="s">
        <v>0</v>
      </c>
      <c r="F59" s="173">
        <v>4.8</v>
      </c>
      <c r="G59" s="359"/>
      <c r="H59" s="174">
        <f t="shared" ref="H59:H60" si="3">G59*F59</f>
        <v>0</v>
      </c>
    </row>
    <row r="60" spans="1:8" s="144" customFormat="1" ht="22.5" x14ac:dyDescent="0.2">
      <c r="A60" s="171">
        <v>20</v>
      </c>
      <c r="B60" s="172" t="s">
        <v>160</v>
      </c>
      <c r="C60" s="172" t="s">
        <v>1097</v>
      </c>
      <c r="D60" s="172" t="s">
        <v>1098</v>
      </c>
      <c r="E60" s="172" t="s">
        <v>128</v>
      </c>
      <c r="F60" s="173">
        <v>2.86</v>
      </c>
      <c r="G60" s="359"/>
      <c r="H60" s="174">
        <f t="shared" si="3"/>
        <v>0</v>
      </c>
    </row>
    <row r="61" spans="1:8" s="144" customFormat="1" ht="22.5" x14ac:dyDescent="0.2">
      <c r="A61" s="175"/>
      <c r="B61" s="176"/>
      <c r="C61" s="176"/>
      <c r="D61" s="176" t="s">
        <v>1099</v>
      </c>
      <c r="E61" s="176"/>
      <c r="F61" s="177">
        <v>2.86</v>
      </c>
      <c r="G61" s="178"/>
      <c r="H61" s="178"/>
    </row>
    <row r="62" spans="1:8" s="144" customFormat="1" ht="22.5" x14ac:dyDescent="0.2">
      <c r="A62" s="171">
        <v>21</v>
      </c>
      <c r="B62" s="172" t="s">
        <v>160</v>
      </c>
      <c r="C62" s="172" t="s">
        <v>1100</v>
      </c>
      <c r="D62" s="172" t="s">
        <v>1101</v>
      </c>
      <c r="E62" s="172" t="s">
        <v>128</v>
      </c>
      <c r="F62" s="173">
        <v>2.86</v>
      </c>
      <c r="G62" s="359"/>
      <c r="H62" s="174">
        <f t="shared" ref="H62:H63" si="4">G62*F62</f>
        <v>0</v>
      </c>
    </row>
    <row r="63" spans="1:8" s="144" customFormat="1" ht="22.5" x14ac:dyDescent="0.2">
      <c r="A63" s="171">
        <v>22</v>
      </c>
      <c r="B63" s="172" t="s">
        <v>160</v>
      </c>
      <c r="C63" s="172" t="s">
        <v>1102</v>
      </c>
      <c r="D63" s="172" t="s">
        <v>1103</v>
      </c>
      <c r="E63" s="172" t="s">
        <v>0</v>
      </c>
      <c r="F63" s="173">
        <v>4.8</v>
      </c>
      <c r="G63" s="359"/>
      <c r="H63" s="174">
        <f t="shared" si="4"/>
        <v>0</v>
      </c>
    </row>
    <row r="64" spans="1:8" s="144" customFormat="1" x14ac:dyDescent="0.2">
      <c r="A64" s="175"/>
      <c r="B64" s="176"/>
      <c r="C64" s="176"/>
      <c r="D64" s="176" t="s">
        <v>1104</v>
      </c>
      <c r="E64" s="176"/>
      <c r="F64" s="177">
        <v>4.8</v>
      </c>
      <c r="G64" s="178"/>
      <c r="H64" s="178"/>
    </row>
    <row r="65" spans="1:8" s="144" customFormat="1" ht="22.5" x14ac:dyDescent="0.2">
      <c r="A65" s="171">
        <v>23</v>
      </c>
      <c r="B65" s="172" t="s">
        <v>160</v>
      </c>
      <c r="C65" s="172" t="s">
        <v>341</v>
      </c>
      <c r="D65" s="172" t="s">
        <v>342</v>
      </c>
      <c r="E65" s="172" t="s">
        <v>157</v>
      </c>
      <c r="F65" s="173">
        <v>54</v>
      </c>
      <c r="G65" s="359"/>
      <c r="H65" s="174">
        <f>G65*F65</f>
        <v>0</v>
      </c>
    </row>
    <row r="66" spans="1:8" s="144" customFormat="1" x14ac:dyDescent="0.2">
      <c r="A66" s="175"/>
      <c r="B66" s="176"/>
      <c r="C66" s="176"/>
      <c r="D66" s="176" t="s">
        <v>343</v>
      </c>
      <c r="E66" s="176"/>
      <c r="F66" s="177">
        <v>54</v>
      </c>
      <c r="G66" s="178"/>
      <c r="H66" s="178"/>
    </row>
    <row r="67" spans="1:8" s="144" customFormat="1" ht="22.5" x14ac:dyDescent="0.2">
      <c r="A67" s="171">
        <v>24</v>
      </c>
      <c r="B67" s="172" t="s">
        <v>160</v>
      </c>
      <c r="C67" s="172" t="s">
        <v>344</v>
      </c>
      <c r="D67" s="172" t="s">
        <v>345</v>
      </c>
      <c r="E67" s="172" t="s">
        <v>157</v>
      </c>
      <c r="F67" s="173">
        <v>54</v>
      </c>
      <c r="G67" s="359"/>
      <c r="H67" s="174">
        <f t="shared" ref="H67:H68" si="5">G67*F67</f>
        <v>0</v>
      </c>
    </row>
    <row r="68" spans="1:8" s="144" customFormat="1" x14ac:dyDescent="0.2">
      <c r="A68" s="171">
        <v>25</v>
      </c>
      <c r="B68" s="172" t="s">
        <v>160</v>
      </c>
      <c r="C68" s="172" t="s">
        <v>346</v>
      </c>
      <c r="D68" s="172" t="s">
        <v>347</v>
      </c>
      <c r="E68" s="172" t="s">
        <v>159</v>
      </c>
      <c r="F68" s="173">
        <v>4.5030000000000001</v>
      </c>
      <c r="G68" s="359"/>
      <c r="H68" s="174">
        <f t="shared" si="5"/>
        <v>0</v>
      </c>
    </row>
    <row r="69" spans="1:8" s="144" customFormat="1" x14ac:dyDescent="0.2">
      <c r="A69" s="175"/>
      <c r="B69" s="176"/>
      <c r="C69" s="176"/>
      <c r="D69" s="176" t="s">
        <v>348</v>
      </c>
      <c r="E69" s="176"/>
      <c r="F69" s="177">
        <v>4.5030000000000001</v>
      </c>
      <c r="G69" s="178"/>
      <c r="H69" s="178"/>
    </row>
    <row r="70" spans="1:8" s="144" customFormat="1" x14ac:dyDescent="0.2">
      <c r="A70" s="171">
        <v>26</v>
      </c>
      <c r="B70" s="172" t="s">
        <v>160</v>
      </c>
      <c r="C70" s="172" t="s">
        <v>349</v>
      </c>
      <c r="D70" s="172" t="s">
        <v>350</v>
      </c>
      <c r="E70" s="172" t="s">
        <v>128</v>
      </c>
      <c r="F70" s="173">
        <v>540</v>
      </c>
      <c r="G70" s="359"/>
      <c r="H70" s="174">
        <f t="shared" ref="H70:H74" si="6">G70*F70</f>
        <v>0</v>
      </c>
    </row>
    <row r="71" spans="1:8" s="144" customFormat="1" ht="22.5" x14ac:dyDescent="0.2">
      <c r="A71" s="171">
        <v>27</v>
      </c>
      <c r="B71" s="172" t="s">
        <v>160</v>
      </c>
      <c r="C71" s="172" t="s">
        <v>351</v>
      </c>
      <c r="D71" s="172" t="s">
        <v>352</v>
      </c>
      <c r="E71" s="172" t="s">
        <v>128</v>
      </c>
      <c r="F71" s="173">
        <v>540</v>
      </c>
      <c r="G71" s="359"/>
      <c r="H71" s="174">
        <f t="shared" si="6"/>
        <v>0</v>
      </c>
    </row>
    <row r="72" spans="1:8" s="144" customFormat="1" ht="22.5" x14ac:dyDescent="0.2">
      <c r="A72" s="171">
        <v>28</v>
      </c>
      <c r="B72" s="172" t="s">
        <v>160</v>
      </c>
      <c r="C72" s="172" t="s">
        <v>353</v>
      </c>
      <c r="D72" s="172" t="s">
        <v>354</v>
      </c>
      <c r="E72" s="172" t="s">
        <v>0</v>
      </c>
      <c r="F72" s="173">
        <v>338</v>
      </c>
      <c r="G72" s="359"/>
      <c r="H72" s="174">
        <f t="shared" si="6"/>
        <v>0</v>
      </c>
    </row>
    <row r="73" spans="1:8" s="144" customFormat="1" ht="22.5" x14ac:dyDescent="0.2">
      <c r="A73" s="171">
        <v>29</v>
      </c>
      <c r="B73" s="172" t="s">
        <v>160</v>
      </c>
      <c r="C73" s="172" t="s">
        <v>355</v>
      </c>
      <c r="D73" s="172" t="s">
        <v>356</v>
      </c>
      <c r="E73" s="172" t="s">
        <v>0</v>
      </c>
      <c r="F73" s="173">
        <v>62.25</v>
      </c>
      <c r="G73" s="359"/>
      <c r="H73" s="174">
        <f t="shared" si="6"/>
        <v>0</v>
      </c>
    </row>
    <row r="74" spans="1:8" s="144" customFormat="1" ht="22.5" x14ac:dyDescent="0.2">
      <c r="A74" s="171">
        <v>30</v>
      </c>
      <c r="B74" s="172" t="s">
        <v>160</v>
      </c>
      <c r="C74" s="172" t="s">
        <v>163</v>
      </c>
      <c r="D74" s="172" t="s">
        <v>164</v>
      </c>
      <c r="E74" s="172" t="s">
        <v>0</v>
      </c>
      <c r="F74" s="173">
        <v>62.25</v>
      </c>
      <c r="G74" s="359"/>
      <c r="H74" s="174">
        <f t="shared" si="6"/>
        <v>0</v>
      </c>
    </row>
    <row r="75" spans="1:8" s="144" customFormat="1" x14ac:dyDescent="0.2">
      <c r="A75" s="175"/>
      <c r="B75" s="176"/>
      <c r="C75" s="176"/>
      <c r="D75" s="176" t="s">
        <v>357</v>
      </c>
      <c r="E75" s="176"/>
      <c r="F75" s="177">
        <v>7.35</v>
      </c>
      <c r="G75" s="178"/>
      <c r="H75" s="178"/>
    </row>
    <row r="76" spans="1:8" s="144" customFormat="1" x14ac:dyDescent="0.2">
      <c r="A76" s="175"/>
      <c r="B76" s="176"/>
      <c r="C76" s="176"/>
      <c r="D76" s="176" t="s">
        <v>358</v>
      </c>
      <c r="E76" s="176"/>
      <c r="F76" s="177">
        <v>20.9</v>
      </c>
      <c r="G76" s="178"/>
      <c r="H76" s="178"/>
    </row>
    <row r="77" spans="1:8" s="144" customFormat="1" x14ac:dyDescent="0.2">
      <c r="A77" s="175"/>
      <c r="B77" s="176"/>
      <c r="C77" s="176"/>
      <c r="D77" s="176" t="s">
        <v>359</v>
      </c>
      <c r="E77" s="176"/>
      <c r="F77" s="177">
        <v>20.399999999999999</v>
      </c>
      <c r="G77" s="178"/>
      <c r="H77" s="178"/>
    </row>
    <row r="78" spans="1:8" s="144" customFormat="1" x14ac:dyDescent="0.2">
      <c r="A78" s="175"/>
      <c r="B78" s="176"/>
      <c r="C78" s="176"/>
      <c r="D78" s="176" t="s">
        <v>360</v>
      </c>
      <c r="E78" s="176"/>
      <c r="F78" s="177">
        <v>13.6</v>
      </c>
      <c r="G78" s="178"/>
      <c r="H78" s="178"/>
    </row>
    <row r="79" spans="1:8" s="144" customFormat="1" x14ac:dyDescent="0.2">
      <c r="A79" s="179"/>
      <c r="B79" s="180"/>
      <c r="C79" s="180"/>
      <c r="D79" s="180" t="s">
        <v>158</v>
      </c>
      <c r="E79" s="180"/>
      <c r="F79" s="181">
        <v>62.25</v>
      </c>
      <c r="G79" s="182"/>
      <c r="H79" s="182"/>
    </row>
    <row r="80" spans="1:8" s="144" customFormat="1" ht="33.75" x14ac:dyDescent="0.2">
      <c r="A80" s="171">
        <v>31</v>
      </c>
      <c r="B80" s="172" t="s">
        <v>160</v>
      </c>
      <c r="C80" s="172" t="s">
        <v>361</v>
      </c>
      <c r="D80" s="172" t="s">
        <v>362</v>
      </c>
      <c r="E80" s="172" t="s">
        <v>165</v>
      </c>
      <c r="F80" s="173">
        <v>1</v>
      </c>
      <c r="G80" s="359"/>
      <c r="H80" s="174">
        <f t="shared" ref="H80:H83" si="7">G80*F80</f>
        <v>0</v>
      </c>
    </row>
    <row r="81" spans="1:8" s="144" customFormat="1" ht="22.5" x14ac:dyDescent="0.2">
      <c r="A81" s="183">
        <v>32</v>
      </c>
      <c r="B81" s="184" t="s">
        <v>363</v>
      </c>
      <c r="C81" s="184" t="s">
        <v>364</v>
      </c>
      <c r="D81" s="184" t="s">
        <v>365</v>
      </c>
      <c r="E81" s="184" t="s">
        <v>165</v>
      </c>
      <c r="F81" s="185">
        <v>1</v>
      </c>
      <c r="G81" s="360"/>
      <c r="H81" s="174">
        <f t="shared" si="7"/>
        <v>0</v>
      </c>
    </row>
    <row r="82" spans="1:8" s="144" customFormat="1" ht="22.5" x14ac:dyDescent="0.2">
      <c r="A82" s="171">
        <v>33</v>
      </c>
      <c r="B82" s="172" t="s">
        <v>160</v>
      </c>
      <c r="C82" s="172" t="s">
        <v>366</v>
      </c>
      <c r="D82" s="172" t="s">
        <v>367</v>
      </c>
      <c r="E82" s="172" t="s">
        <v>165</v>
      </c>
      <c r="F82" s="173">
        <v>8</v>
      </c>
      <c r="G82" s="359"/>
      <c r="H82" s="174">
        <f t="shared" si="7"/>
        <v>0</v>
      </c>
    </row>
    <row r="83" spans="1:8" s="144" customFormat="1" x14ac:dyDescent="0.2">
      <c r="A83" s="183">
        <v>34</v>
      </c>
      <c r="B83" s="184" t="s">
        <v>363</v>
      </c>
      <c r="C83" s="184" t="s">
        <v>368</v>
      </c>
      <c r="D83" s="184" t="s">
        <v>369</v>
      </c>
      <c r="E83" s="184" t="s">
        <v>165</v>
      </c>
      <c r="F83" s="185">
        <v>8</v>
      </c>
      <c r="G83" s="360"/>
      <c r="H83" s="174">
        <f t="shared" si="7"/>
        <v>0</v>
      </c>
    </row>
    <row r="84" spans="1:8" s="144" customFormat="1" x14ac:dyDescent="0.2">
      <c r="A84" s="167"/>
      <c r="B84" s="168"/>
      <c r="C84" s="168" t="s">
        <v>166</v>
      </c>
      <c r="D84" s="168" t="s">
        <v>167</v>
      </c>
      <c r="E84" s="168"/>
      <c r="F84" s="169"/>
      <c r="G84" s="170"/>
      <c r="H84" s="170"/>
    </row>
    <row r="85" spans="1:8" s="144" customFormat="1" ht="33.75" x14ac:dyDescent="0.2">
      <c r="A85" s="171">
        <v>35</v>
      </c>
      <c r="B85" s="172" t="s">
        <v>168</v>
      </c>
      <c r="C85" s="172" t="s">
        <v>672</v>
      </c>
      <c r="D85" s="172" t="s">
        <v>673</v>
      </c>
      <c r="E85" s="172" t="s">
        <v>128</v>
      </c>
      <c r="F85" s="173">
        <v>86.4</v>
      </c>
      <c r="G85" s="359"/>
      <c r="H85" s="174">
        <f>G85*F85</f>
        <v>0</v>
      </c>
    </row>
    <row r="86" spans="1:8" s="144" customFormat="1" x14ac:dyDescent="0.2">
      <c r="A86" s="175"/>
      <c r="B86" s="176"/>
      <c r="C86" s="176"/>
      <c r="D86" s="176" t="s">
        <v>674</v>
      </c>
      <c r="E86" s="176"/>
      <c r="F86" s="177">
        <v>86.4</v>
      </c>
      <c r="G86" s="178"/>
      <c r="H86" s="178"/>
    </row>
    <row r="87" spans="1:8" s="144" customFormat="1" ht="33.75" x14ac:dyDescent="0.2">
      <c r="A87" s="171">
        <v>36</v>
      </c>
      <c r="B87" s="172" t="s">
        <v>168</v>
      </c>
      <c r="C87" s="172" t="s">
        <v>675</v>
      </c>
      <c r="D87" s="172" t="s">
        <v>676</v>
      </c>
      <c r="E87" s="172" t="s">
        <v>128</v>
      </c>
      <c r="F87" s="173">
        <v>2592</v>
      </c>
      <c r="G87" s="359"/>
      <c r="H87" s="174">
        <f>G87*F87</f>
        <v>0</v>
      </c>
    </row>
    <row r="88" spans="1:8" s="144" customFormat="1" x14ac:dyDescent="0.2">
      <c r="A88" s="175"/>
      <c r="B88" s="176"/>
      <c r="C88" s="176"/>
      <c r="D88" s="176" t="s">
        <v>677</v>
      </c>
      <c r="E88" s="176"/>
      <c r="F88" s="177">
        <v>2592</v>
      </c>
      <c r="G88" s="178"/>
      <c r="H88" s="178"/>
    </row>
    <row r="89" spans="1:8" s="144" customFormat="1" ht="33.75" x14ac:dyDescent="0.2">
      <c r="A89" s="171">
        <v>37</v>
      </c>
      <c r="B89" s="172" t="s">
        <v>168</v>
      </c>
      <c r="C89" s="172" t="s">
        <v>678</v>
      </c>
      <c r="D89" s="172" t="s">
        <v>679</v>
      </c>
      <c r="E89" s="172" t="s">
        <v>128</v>
      </c>
      <c r="F89" s="173">
        <v>86.4</v>
      </c>
      <c r="G89" s="359"/>
      <c r="H89" s="174">
        <f>G89*F89</f>
        <v>0</v>
      </c>
    </row>
    <row r="90" spans="1:8" s="144" customFormat="1" x14ac:dyDescent="0.2">
      <c r="A90" s="175"/>
      <c r="B90" s="176"/>
      <c r="C90" s="176"/>
      <c r="D90" s="176" t="s">
        <v>674</v>
      </c>
      <c r="E90" s="176"/>
      <c r="F90" s="177">
        <v>86.4</v>
      </c>
      <c r="G90" s="178"/>
      <c r="H90" s="178"/>
    </row>
    <row r="91" spans="1:8" s="144" customFormat="1" ht="22.5" x14ac:dyDescent="0.2">
      <c r="A91" s="171">
        <v>38</v>
      </c>
      <c r="B91" s="172" t="s">
        <v>168</v>
      </c>
      <c r="C91" s="172" t="s">
        <v>169</v>
      </c>
      <c r="D91" s="172" t="s">
        <v>170</v>
      </c>
      <c r="E91" s="172" t="s">
        <v>128</v>
      </c>
      <c r="F91" s="173">
        <v>540</v>
      </c>
      <c r="G91" s="359"/>
      <c r="H91" s="174">
        <f t="shared" ref="H91:H93" si="8">G91*F91</f>
        <v>0</v>
      </c>
    </row>
    <row r="92" spans="1:8" s="144" customFormat="1" ht="22.5" x14ac:dyDescent="0.2">
      <c r="A92" s="171">
        <v>39</v>
      </c>
      <c r="B92" s="172" t="s">
        <v>168</v>
      </c>
      <c r="C92" s="172" t="s">
        <v>171</v>
      </c>
      <c r="D92" s="172" t="s">
        <v>172</v>
      </c>
      <c r="E92" s="172" t="s">
        <v>128</v>
      </c>
      <c r="F92" s="173">
        <v>5400</v>
      </c>
      <c r="G92" s="359"/>
      <c r="H92" s="174">
        <f t="shared" si="8"/>
        <v>0</v>
      </c>
    </row>
    <row r="93" spans="1:8" s="144" customFormat="1" ht="22.5" x14ac:dyDescent="0.2">
      <c r="A93" s="171">
        <v>40</v>
      </c>
      <c r="B93" s="172" t="s">
        <v>168</v>
      </c>
      <c r="C93" s="172" t="s">
        <v>680</v>
      </c>
      <c r="D93" s="172" t="s">
        <v>681</v>
      </c>
      <c r="E93" s="172" t="s">
        <v>128</v>
      </c>
      <c r="F93" s="173">
        <v>19.2</v>
      </c>
      <c r="G93" s="359"/>
      <c r="H93" s="174">
        <f t="shared" si="8"/>
        <v>0</v>
      </c>
    </row>
    <row r="94" spans="1:8" s="144" customFormat="1" x14ac:dyDescent="0.2">
      <c r="A94" s="175"/>
      <c r="B94" s="176"/>
      <c r="C94" s="176"/>
      <c r="D94" s="176" t="s">
        <v>682</v>
      </c>
      <c r="E94" s="176"/>
      <c r="F94" s="177">
        <v>19.2</v>
      </c>
      <c r="G94" s="178"/>
      <c r="H94" s="178"/>
    </row>
    <row r="95" spans="1:8" s="144" customFormat="1" ht="22.5" x14ac:dyDescent="0.2">
      <c r="A95" s="171">
        <v>41</v>
      </c>
      <c r="B95" s="172" t="s">
        <v>168</v>
      </c>
      <c r="C95" s="172" t="s">
        <v>683</v>
      </c>
      <c r="D95" s="172" t="s">
        <v>684</v>
      </c>
      <c r="E95" s="172" t="s">
        <v>128</v>
      </c>
      <c r="F95" s="173">
        <v>576</v>
      </c>
      <c r="G95" s="359"/>
      <c r="H95" s="174">
        <f>G95*F95</f>
        <v>0</v>
      </c>
    </row>
    <row r="96" spans="1:8" s="144" customFormat="1" x14ac:dyDescent="0.2">
      <c r="A96" s="175"/>
      <c r="B96" s="176"/>
      <c r="C96" s="176"/>
      <c r="D96" s="176" t="s">
        <v>685</v>
      </c>
      <c r="E96" s="176"/>
      <c r="F96" s="177">
        <v>576</v>
      </c>
      <c r="G96" s="178"/>
      <c r="H96" s="178"/>
    </row>
    <row r="97" spans="1:8" s="144" customFormat="1" ht="22.5" x14ac:dyDescent="0.2">
      <c r="A97" s="171">
        <v>42</v>
      </c>
      <c r="B97" s="172" t="s">
        <v>168</v>
      </c>
      <c r="C97" s="172" t="s">
        <v>686</v>
      </c>
      <c r="D97" s="172" t="s">
        <v>687</v>
      </c>
      <c r="E97" s="172" t="s">
        <v>128</v>
      </c>
      <c r="F97" s="173">
        <v>19.22</v>
      </c>
      <c r="G97" s="359"/>
      <c r="H97" s="174">
        <f t="shared" ref="H97:H100" si="9">G97*F97</f>
        <v>0</v>
      </c>
    </row>
    <row r="98" spans="1:8" s="144" customFormat="1" ht="22.5" x14ac:dyDescent="0.2">
      <c r="A98" s="171">
        <v>43</v>
      </c>
      <c r="B98" s="172" t="s">
        <v>168</v>
      </c>
      <c r="C98" s="172" t="s">
        <v>688</v>
      </c>
      <c r="D98" s="172" t="s">
        <v>689</v>
      </c>
      <c r="E98" s="172" t="s">
        <v>128</v>
      </c>
      <c r="F98" s="173">
        <v>19.22</v>
      </c>
      <c r="G98" s="359"/>
      <c r="H98" s="174">
        <f t="shared" si="9"/>
        <v>0</v>
      </c>
    </row>
    <row r="99" spans="1:8" s="144" customFormat="1" ht="22.5" x14ac:dyDescent="0.2">
      <c r="A99" s="171">
        <v>44</v>
      </c>
      <c r="B99" s="172" t="s">
        <v>168</v>
      </c>
      <c r="C99" s="172" t="s">
        <v>370</v>
      </c>
      <c r="D99" s="172" t="s">
        <v>371</v>
      </c>
      <c r="E99" s="172" t="s">
        <v>157</v>
      </c>
      <c r="F99" s="173">
        <v>540</v>
      </c>
      <c r="G99" s="359"/>
      <c r="H99" s="174">
        <f t="shared" si="9"/>
        <v>0</v>
      </c>
    </row>
    <row r="100" spans="1:8" s="144" customFormat="1" ht="33.75" x14ac:dyDescent="0.2">
      <c r="A100" s="171">
        <v>45</v>
      </c>
      <c r="B100" s="172" t="s">
        <v>168</v>
      </c>
      <c r="C100" s="172" t="s">
        <v>690</v>
      </c>
      <c r="D100" s="172" t="s">
        <v>691</v>
      </c>
      <c r="E100" s="172" t="s">
        <v>0</v>
      </c>
      <c r="F100" s="173">
        <v>3</v>
      </c>
      <c r="G100" s="359"/>
      <c r="H100" s="174">
        <f t="shared" si="9"/>
        <v>0</v>
      </c>
    </row>
    <row r="101" spans="1:8" s="144" customFormat="1" x14ac:dyDescent="0.2">
      <c r="A101" s="175"/>
      <c r="B101" s="176"/>
      <c r="C101" s="176"/>
      <c r="D101" s="176" t="s">
        <v>692</v>
      </c>
      <c r="E101" s="176"/>
      <c r="F101" s="177">
        <v>3</v>
      </c>
      <c r="G101" s="178"/>
      <c r="H101" s="178"/>
    </row>
    <row r="102" spans="1:8" s="144" customFormat="1" ht="33.75" x14ac:dyDescent="0.2">
      <c r="A102" s="171">
        <v>46</v>
      </c>
      <c r="B102" s="172" t="s">
        <v>168</v>
      </c>
      <c r="C102" s="172" t="s">
        <v>693</v>
      </c>
      <c r="D102" s="172" t="s">
        <v>694</v>
      </c>
      <c r="E102" s="172" t="s">
        <v>0</v>
      </c>
      <c r="F102" s="173">
        <v>3</v>
      </c>
      <c r="G102" s="359"/>
      <c r="H102" s="174">
        <f t="shared" ref="H102:H104" si="10">G102*F102</f>
        <v>0</v>
      </c>
    </row>
    <row r="103" spans="1:8" s="144" customFormat="1" ht="33.75" x14ac:dyDescent="0.2">
      <c r="A103" s="171">
        <v>47</v>
      </c>
      <c r="B103" s="172" t="s">
        <v>168</v>
      </c>
      <c r="C103" s="172" t="s">
        <v>695</v>
      </c>
      <c r="D103" s="172" t="s">
        <v>696</v>
      </c>
      <c r="E103" s="172" t="s">
        <v>0</v>
      </c>
      <c r="F103" s="173">
        <v>3</v>
      </c>
      <c r="G103" s="359"/>
      <c r="H103" s="174">
        <f t="shared" si="10"/>
        <v>0</v>
      </c>
    </row>
    <row r="104" spans="1:8" s="144" customFormat="1" x14ac:dyDescent="0.2">
      <c r="A104" s="171">
        <v>48</v>
      </c>
      <c r="B104" s="172" t="s">
        <v>168</v>
      </c>
      <c r="C104" s="172" t="s">
        <v>697</v>
      </c>
      <c r="D104" s="172" t="s">
        <v>698</v>
      </c>
      <c r="E104" s="172" t="s">
        <v>128</v>
      </c>
      <c r="F104" s="173">
        <v>28.8</v>
      </c>
      <c r="G104" s="359"/>
      <c r="H104" s="174">
        <f t="shared" si="10"/>
        <v>0</v>
      </c>
    </row>
    <row r="105" spans="1:8" s="144" customFormat="1" x14ac:dyDescent="0.2">
      <c r="A105" s="175"/>
      <c r="B105" s="176"/>
      <c r="C105" s="176"/>
      <c r="D105" s="176" t="s">
        <v>699</v>
      </c>
      <c r="E105" s="176"/>
      <c r="F105" s="177">
        <v>28.8</v>
      </c>
      <c r="G105" s="178"/>
      <c r="H105" s="178"/>
    </row>
    <row r="106" spans="1:8" s="144" customFormat="1" x14ac:dyDescent="0.2">
      <c r="A106" s="171">
        <v>49</v>
      </c>
      <c r="B106" s="172" t="s">
        <v>168</v>
      </c>
      <c r="C106" s="172" t="s">
        <v>700</v>
      </c>
      <c r="D106" s="172" t="s">
        <v>701</v>
      </c>
      <c r="E106" s="172" t="s">
        <v>0</v>
      </c>
      <c r="F106" s="173">
        <v>28.8</v>
      </c>
      <c r="G106" s="359"/>
      <c r="H106" s="174">
        <f t="shared" ref="H106:H107" si="11">G106*F106</f>
        <v>0</v>
      </c>
    </row>
    <row r="107" spans="1:8" s="144" customFormat="1" ht="22.5" x14ac:dyDescent="0.2">
      <c r="A107" s="171">
        <v>50</v>
      </c>
      <c r="B107" s="172" t="s">
        <v>168</v>
      </c>
      <c r="C107" s="172" t="s">
        <v>702</v>
      </c>
      <c r="D107" s="172" t="s">
        <v>703</v>
      </c>
      <c r="E107" s="172" t="s">
        <v>0</v>
      </c>
      <c r="F107" s="173">
        <v>864</v>
      </c>
      <c r="G107" s="359"/>
      <c r="H107" s="174">
        <f t="shared" si="11"/>
        <v>0</v>
      </c>
    </row>
    <row r="108" spans="1:8" s="144" customFormat="1" x14ac:dyDescent="0.2">
      <c r="A108" s="175"/>
      <c r="B108" s="176"/>
      <c r="C108" s="176"/>
      <c r="D108" s="176" t="s">
        <v>704</v>
      </c>
      <c r="E108" s="176"/>
      <c r="F108" s="177">
        <v>864</v>
      </c>
      <c r="G108" s="178"/>
      <c r="H108" s="178"/>
    </row>
    <row r="109" spans="1:8" s="144" customFormat="1" ht="22.5" x14ac:dyDescent="0.2">
      <c r="A109" s="171">
        <v>51</v>
      </c>
      <c r="B109" s="172" t="s">
        <v>168</v>
      </c>
      <c r="C109" s="172" t="s">
        <v>705</v>
      </c>
      <c r="D109" s="172" t="s">
        <v>706</v>
      </c>
      <c r="E109" s="172" t="s">
        <v>707</v>
      </c>
      <c r="F109" s="173">
        <v>16</v>
      </c>
      <c r="G109" s="359"/>
      <c r="H109" s="174">
        <f t="shared" ref="H109:H113" si="12">G109*F109</f>
        <v>0</v>
      </c>
    </row>
    <row r="110" spans="1:8" s="144" customFormat="1" ht="22.5" x14ac:dyDescent="0.2">
      <c r="A110" s="171">
        <v>52</v>
      </c>
      <c r="B110" s="172" t="s">
        <v>160</v>
      </c>
      <c r="C110" s="172" t="s">
        <v>372</v>
      </c>
      <c r="D110" s="172" t="s">
        <v>373</v>
      </c>
      <c r="E110" s="172" t="s">
        <v>128</v>
      </c>
      <c r="F110" s="173">
        <v>540</v>
      </c>
      <c r="G110" s="359"/>
      <c r="H110" s="174">
        <f t="shared" si="12"/>
        <v>0</v>
      </c>
    </row>
    <row r="111" spans="1:8" s="144" customFormat="1" ht="22.5" x14ac:dyDescent="0.2">
      <c r="A111" s="171">
        <v>53</v>
      </c>
      <c r="B111" s="172" t="s">
        <v>160</v>
      </c>
      <c r="C111" s="172" t="s">
        <v>374</v>
      </c>
      <c r="D111" s="172" t="s">
        <v>375</v>
      </c>
      <c r="E111" s="172" t="s">
        <v>0</v>
      </c>
      <c r="F111" s="173">
        <v>12.8</v>
      </c>
      <c r="G111" s="359"/>
      <c r="H111" s="174">
        <f t="shared" si="12"/>
        <v>0</v>
      </c>
    </row>
    <row r="112" spans="1:8" s="144" customFormat="1" ht="22.5" x14ac:dyDescent="0.2">
      <c r="A112" s="171">
        <v>54</v>
      </c>
      <c r="B112" s="172" t="s">
        <v>160</v>
      </c>
      <c r="C112" s="172" t="s">
        <v>1105</v>
      </c>
      <c r="D112" s="172" t="s">
        <v>1106</v>
      </c>
      <c r="E112" s="172" t="s">
        <v>0</v>
      </c>
      <c r="F112" s="173">
        <v>46.5</v>
      </c>
      <c r="G112" s="359"/>
      <c r="H112" s="174">
        <f t="shared" si="12"/>
        <v>0</v>
      </c>
    </row>
    <row r="113" spans="1:8" s="144" customFormat="1" ht="22.5" x14ac:dyDescent="0.2">
      <c r="A113" s="171">
        <v>55</v>
      </c>
      <c r="B113" s="172" t="s">
        <v>376</v>
      </c>
      <c r="C113" s="172" t="s">
        <v>377</v>
      </c>
      <c r="D113" s="172" t="s">
        <v>378</v>
      </c>
      <c r="E113" s="172" t="s">
        <v>128</v>
      </c>
      <c r="F113" s="173">
        <v>527</v>
      </c>
      <c r="G113" s="359"/>
      <c r="H113" s="174">
        <f t="shared" si="12"/>
        <v>0</v>
      </c>
    </row>
    <row r="114" spans="1:8" s="144" customFormat="1" x14ac:dyDescent="0.2">
      <c r="A114" s="175"/>
      <c r="B114" s="176"/>
      <c r="C114" s="176"/>
      <c r="D114" s="176" t="s">
        <v>379</v>
      </c>
      <c r="E114" s="176"/>
      <c r="F114" s="177">
        <v>138.88</v>
      </c>
      <c r="G114" s="178"/>
      <c r="H114" s="178"/>
    </row>
    <row r="115" spans="1:8" s="144" customFormat="1" x14ac:dyDescent="0.2">
      <c r="A115" s="175"/>
      <c r="B115" s="176"/>
      <c r="C115" s="176"/>
      <c r="D115" s="176" t="s">
        <v>380</v>
      </c>
      <c r="E115" s="176"/>
      <c r="F115" s="177">
        <v>21.08</v>
      </c>
      <c r="G115" s="178"/>
      <c r="H115" s="178"/>
    </row>
    <row r="116" spans="1:8" s="144" customFormat="1" x14ac:dyDescent="0.2">
      <c r="A116" s="175"/>
      <c r="B116" s="176"/>
      <c r="C116" s="176"/>
      <c r="D116" s="176" t="s">
        <v>381</v>
      </c>
      <c r="E116" s="176"/>
      <c r="F116" s="177">
        <v>10.85</v>
      </c>
      <c r="G116" s="178"/>
      <c r="H116" s="178"/>
    </row>
    <row r="117" spans="1:8" s="144" customFormat="1" x14ac:dyDescent="0.2">
      <c r="A117" s="175"/>
      <c r="B117" s="176"/>
      <c r="C117" s="176"/>
      <c r="D117" s="176" t="s">
        <v>382</v>
      </c>
      <c r="E117" s="176"/>
      <c r="F117" s="177">
        <v>71.61</v>
      </c>
      <c r="G117" s="178"/>
      <c r="H117" s="178"/>
    </row>
    <row r="118" spans="1:8" s="144" customFormat="1" x14ac:dyDescent="0.2">
      <c r="A118" s="175"/>
      <c r="B118" s="176"/>
      <c r="C118" s="176"/>
      <c r="D118" s="176" t="s">
        <v>383</v>
      </c>
      <c r="E118" s="176"/>
      <c r="F118" s="177">
        <v>79.36</v>
      </c>
      <c r="G118" s="178"/>
      <c r="H118" s="178"/>
    </row>
    <row r="119" spans="1:8" s="144" customFormat="1" ht="33.75" x14ac:dyDescent="0.2">
      <c r="A119" s="175"/>
      <c r="B119" s="176"/>
      <c r="C119" s="176"/>
      <c r="D119" s="176" t="s">
        <v>384</v>
      </c>
      <c r="E119" s="176"/>
      <c r="F119" s="177">
        <v>49.29</v>
      </c>
      <c r="G119" s="178"/>
      <c r="H119" s="178"/>
    </row>
    <row r="120" spans="1:8" s="144" customFormat="1" x14ac:dyDescent="0.2">
      <c r="A120" s="175"/>
      <c r="B120" s="176"/>
      <c r="C120" s="176"/>
      <c r="D120" s="176" t="s">
        <v>385</v>
      </c>
      <c r="E120" s="176"/>
      <c r="F120" s="177">
        <v>33.945</v>
      </c>
      <c r="G120" s="178"/>
      <c r="H120" s="178"/>
    </row>
    <row r="121" spans="1:8" s="144" customFormat="1" ht="33.75" x14ac:dyDescent="0.2">
      <c r="A121" s="175"/>
      <c r="B121" s="176"/>
      <c r="C121" s="176"/>
      <c r="D121" s="176" t="s">
        <v>386</v>
      </c>
      <c r="E121" s="176"/>
      <c r="F121" s="177">
        <v>55.954999999999998</v>
      </c>
      <c r="G121" s="178"/>
      <c r="H121" s="178"/>
    </row>
    <row r="122" spans="1:8" s="144" customFormat="1" ht="22.5" x14ac:dyDescent="0.2">
      <c r="A122" s="175"/>
      <c r="B122" s="176"/>
      <c r="C122" s="176"/>
      <c r="D122" s="176" t="s">
        <v>387</v>
      </c>
      <c r="E122" s="176"/>
      <c r="F122" s="177">
        <v>66.03</v>
      </c>
      <c r="G122" s="178"/>
      <c r="H122" s="178"/>
    </row>
    <row r="123" spans="1:8" s="144" customFormat="1" x14ac:dyDescent="0.2">
      <c r="A123" s="179"/>
      <c r="B123" s="180"/>
      <c r="C123" s="180"/>
      <c r="D123" s="180" t="s">
        <v>158</v>
      </c>
      <c r="E123" s="180"/>
      <c r="F123" s="181">
        <v>527</v>
      </c>
      <c r="G123" s="182"/>
      <c r="H123" s="182"/>
    </row>
    <row r="124" spans="1:8" s="144" customFormat="1" ht="22.5" x14ac:dyDescent="0.2">
      <c r="A124" s="171">
        <v>56</v>
      </c>
      <c r="B124" s="172" t="s">
        <v>376</v>
      </c>
      <c r="C124" s="172" t="s">
        <v>388</v>
      </c>
      <c r="D124" s="172" t="s">
        <v>389</v>
      </c>
      <c r="E124" s="172" t="s">
        <v>157</v>
      </c>
      <c r="F124" s="173">
        <v>81</v>
      </c>
      <c r="G124" s="359"/>
      <c r="H124" s="174">
        <f>G124*F124</f>
        <v>0</v>
      </c>
    </row>
    <row r="125" spans="1:8" s="144" customFormat="1" x14ac:dyDescent="0.2">
      <c r="A125" s="175"/>
      <c r="B125" s="176"/>
      <c r="C125" s="176"/>
      <c r="D125" s="176" t="s">
        <v>708</v>
      </c>
      <c r="E125" s="176"/>
      <c r="F125" s="177">
        <v>81</v>
      </c>
      <c r="G125" s="178"/>
      <c r="H125" s="178"/>
    </row>
    <row r="126" spans="1:8" s="144" customFormat="1" ht="22.5" x14ac:dyDescent="0.2">
      <c r="A126" s="171">
        <v>57</v>
      </c>
      <c r="B126" s="172" t="s">
        <v>376</v>
      </c>
      <c r="C126" s="172" t="s">
        <v>390</v>
      </c>
      <c r="D126" s="172" t="s">
        <v>391</v>
      </c>
      <c r="E126" s="172" t="s">
        <v>157</v>
      </c>
      <c r="F126" s="173">
        <v>54</v>
      </c>
      <c r="G126" s="359"/>
      <c r="H126" s="174">
        <f t="shared" ref="H126:H127" si="13">G126*F126</f>
        <v>0</v>
      </c>
    </row>
    <row r="127" spans="1:8" s="144" customFormat="1" ht="22.5" x14ac:dyDescent="0.2">
      <c r="A127" s="171">
        <v>58</v>
      </c>
      <c r="B127" s="172" t="s">
        <v>376</v>
      </c>
      <c r="C127" s="172" t="s">
        <v>392</v>
      </c>
      <c r="D127" s="172" t="s">
        <v>393</v>
      </c>
      <c r="E127" s="172" t="s">
        <v>128</v>
      </c>
      <c r="F127" s="173">
        <v>6.96</v>
      </c>
      <c r="G127" s="359"/>
      <c r="H127" s="174">
        <f t="shared" si="13"/>
        <v>0</v>
      </c>
    </row>
    <row r="128" spans="1:8" s="144" customFormat="1" x14ac:dyDescent="0.2">
      <c r="A128" s="175"/>
      <c r="B128" s="176"/>
      <c r="C128" s="176"/>
      <c r="D128" s="176" t="s">
        <v>394</v>
      </c>
      <c r="E128" s="176"/>
      <c r="F128" s="177">
        <v>6.96</v>
      </c>
      <c r="G128" s="178"/>
      <c r="H128" s="178"/>
    </row>
    <row r="129" spans="1:8" s="144" customFormat="1" ht="22.5" x14ac:dyDescent="0.2">
      <c r="A129" s="171">
        <v>59</v>
      </c>
      <c r="B129" s="172" t="s">
        <v>376</v>
      </c>
      <c r="C129" s="172" t="s">
        <v>395</v>
      </c>
      <c r="D129" s="172" t="s">
        <v>396</v>
      </c>
      <c r="E129" s="172" t="s">
        <v>128</v>
      </c>
      <c r="F129" s="173">
        <v>4.92</v>
      </c>
      <c r="G129" s="359"/>
      <c r="H129" s="174">
        <f>G129*F129</f>
        <v>0</v>
      </c>
    </row>
    <row r="130" spans="1:8" s="144" customFormat="1" x14ac:dyDescent="0.2">
      <c r="A130" s="175"/>
      <c r="B130" s="176"/>
      <c r="C130" s="176"/>
      <c r="D130" s="176" t="s">
        <v>397</v>
      </c>
      <c r="E130" s="176"/>
      <c r="F130" s="177">
        <v>4.92</v>
      </c>
      <c r="G130" s="178"/>
      <c r="H130" s="178"/>
    </row>
    <row r="131" spans="1:8" s="144" customFormat="1" x14ac:dyDescent="0.2">
      <c r="A131" s="179"/>
      <c r="B131" s="180"/>
      <c r="C131" s="180"/>
      <c r="D131" s="180" t="s">
        <v>158</v>
      </c>
      <c r="E131" s="180"/>
      <c r="F131" s="181">
        <v>4.92</v>
      </c>
      <c r="G131" s="182"/>
      <c r="H131" s="182"/>
    </row>
    <row r="132" spans="1:8" s="144" customFormat="1" ht="22.5" x14ac:dyDescent="0.2">
      <c r="A132" s="171">
        <v>60</v>
      </c>
      <c r="B132" s="172" t="s">
        <v>376</v>
      </c>
      <c r="C132" s="172" t="s">
        <v>398</v>
      </c>
      <c r="D132" s="172" t="s">
        <v>399</v>
      </c>
      <c r="E132" s="172" t="s">
        <v>128</v>
      </c>
      <c r="F132" s="173">
        <v>34</v>
      </c>
      <c r="G132" s="359"/>
      <c r="H132" s="174">
        <f>G132*F132</f>
        <v>0</v>
      </c>
    </row>
    <row r="133" spans="1:8" s="144" customFormat="1" x14ac:dyDescent="0.2">
      <c r="A133" s="175"/>
      <c r="B133" s="176"/>
      <c r="C133" s="176"/>
      <c r="D133" s="176" t="s">
        <v>400</v>
      </c>
      <c r="E133" s="176"/>
      <c r="F133" s="177">
        <v>34</v>
      </c>
      <c r="G133" s="178"/>
      <c r="H133" s="178"/>
    </row>
    <row r="134" spans="1:8" s="144" customFormat="1" ht="22.5" x14ac:dyDescent="0.2">
      <c r="A134" s="171">
        <v>61</v>
      </c>
      <c r="B134" s="172" t="s">
        <v>376</v>
      </c>
      <c r="C134" s="172" t="s">
        <v>401</v>
      </c>
      <c r="D134" s="172" t="s">
        <v>402</v>
      </c>
      <c r="E134" s="172" t="s">
        <v>128</v>
      </c>
      <c r="F134" s="173">
        <v>5.2</v>
      </c>
      <c r="G134" s="359"/>
      <c r="H134" s="174">
        <f>G134*F134</f>
        <v>0</v>
      </c>
    </row>
    <row r="135" spans="1:8" s="144" customFormat="1" x14ac:dyDescent="0.2">
      <c r="A135" s="175"/>
      <c r="B135" s="176"/>
      <c r="C135" s="176"/>
      <c r="D135" s="176" t="s">
        <v>403</v>
      </c>
      <c r="E135" s="176"/>
      <c r="F135" s="177">
        <v>5.2</v>
      </c>
      <c r="G135" s="178"/>
      <c r="H135" s="178"/>
    </row>
    <row r="136" spans="1:8" s="144" customFormat="1" ht="22.5" x14ac:dyDescent="0.2">
      <c r="A136" s="171">
        <v>62</v>
      </c>
      <c r="B136" s="172" t="s">
        <v>376</v>
      </c>
      <c r="C136" s="172" t="s">
        <v>404</v>
      </c>
      <c r="D136" s="172" t="s">
        <v>405</v>
      </c>
      <c r="E136" s="172" t="s">
        <v>165</v>
      </c>
      <c r="F136" s="173">
        <v>100</v>
      </c>
      <c r="G136" s="359"/>
      <c r="H136" s="174">
        <f t="shared" ref="H136:H138" si="14">G136*F136</f>
        <v>0</v>
      </c>
    </row>
    <row r="137" spans="1:8" s="144" customFormat="1" ht="22.5" x14ac:dyDescent="0.2">
      <c r="A137" s="171">
        <v>63</v>
      </c>
      <c r="B137" s="172" t="s">
        <v>376</v>
      </c>
      <c r="C137" s="172" t="s">
        <v>406</v>
      </c>
      <c r="D137" s="172" t="s">
        <v>407</v>
      </c>
      <c r="E137" s="172" t="s">
        <v>165</v>
      </c>
      <c r="F137" s="173">
        <v>50</v>
      </c>
      <c r="G137" s="359"/>
      <c r="H137" s="174">
        <f t="shared" si="14"/>
        <v>0</v>
      </c>
    </row>
    <row r="138" spans="1:8" s="144" customFormat="1" ht="22.5" x14ac:dyDescent="0.2">
      <c r="A138" s="171">
        <v>64</v>
      </c>
      <c r="B138" s="172" t="s">
        <v>376</v>
      </c>
      <c r="C138" s="172" t="s">
        <v>408</v>
      </c>
      <c r="D138" s="172" t="s">
        <v>409</v>
      </c>
      <c r="E138" s="172" t="s">
        <v>165</v>
      </c>
      <c r="F138" s="173">
        <v>1</v>
      </c>
      <c r="G138" s="359"/>
      <c r="H138" s="174">
        <f t="shared" si="14"/>
        <v>0</v>
      </c>
    </row>
    <row r="139" spans="1:8" s="144" customFormat="1" x14ac:dyDescent="0.2">
      <c r="A139" s="175"/>
      <c r="B139" s="176"/>
      <c r="C139" s="176"/>
      <c r="D139" s="176" t="s">
        <v>1109</v>
      </c>
      <c r="E139" s="176"/>
      <c r="F139" s="177">
        <v>1</v>
      </c>
      <c r="G139" s="178"/>
      <c r="H139" s="178"/>
    </row>
    <row r="140" spans="1:8" s="144" customFormat="1" ht="22.5" x14ac:dyDescent="0.2">
      <c r="A140" s="171">
        <v>65</v>
      </c>
      <c r="B140" s="172" t="s">
        <v>376</v>
      </c>
      <c r="C140" s="172" t="s">
        <v>410</v>
      </c>
      <c r="D140" s="172" t="s">
        <v>411</v>
      </c>
      <c r="E140" s="172" t="s">
        <v>165</v>
      </c>
      <c r="F140" s="173">
        <v>100</v>
      </c>
      <c r="G140" s="359"/>
      <c r="H140" s="174">
        <f t="shared" ref="H140:H145" si="15">G140*F140</f>
        <v>0</v>
      </c>
    </row>
    <row r="141" spans="1:8" s="144" customFormat="1" ht="22.5" x14ac:dyDescent="0.2">
      <c r="A141" s="171">
        <v>66</v>
      </c>
      <c r="B141" s="172" t="s">
        <v>376</v>
      </c>
      <c r="C141" s="172" t="s">
        <v>412</v>
      </c>
      <c r="D141" s="172" t="s">
        <v>413</v>
      </c>
      <c r="E141" s="172" t="s">
        <v>0</v>
      </c>
      <c r="F141" s="173">
        <v>48</v>
      </c>
      <c r="G141" s="359"/>
      <c r="H141" s="174">
        <f t="shared" si="15"/>
        <v>0</v>
      </c>
    </row>
    <row r="142" spans="1:8" s="144" customFormat="1" ht="22.5" x14ac:dyDescent="0.2">
      <c r="A142" s="171">
        <v>67</v>
      </c>
      <c r="B142" s="172" t="s">
        <v>376</v>
      </c>
      <c r="C142" s="172" t="s">
        <v>414</v>
      </c>
      <c r="D142" s="172" t="s">
        <v>415</v>
      </c>
      <c r="E142" s="172" t="s">
        <v>0</v>
      </c>
      <c r="F142" s="173">
        <v>100</v>
      </c>
      <c r="G142" s="359"/>
      <c r="H142" s="174">
        <f t="shared" si="15"/>
        <v>0</v>
      </c>
    </row>
    <row r="143" spans="1:8" s="144" customFormat="1" ht="22.5" x14ac:dyDescent="0.2">
      <c r="A143" s="171">
        <v>68</v>
      </c>
      <c r="B143" s="172" t="s">
        <v>376</v>
      </c>
      <c r="C143" s="172" t="s">
        <v>416</v>
      </c>
      <c r="D143" s="172" t="s">
        <v>417</v>
      </c>
      <c r="E143" s="172" t="s">
        <v>0</v>
      </c>
      <c r="F143" s="173">
        <v>100</v>
      </c>
      <c r="G143" s="359"/>
      <c r="H143" s="174">
        <f t="shared" si="15"/>
        <v>0</v>
      </c>
    </row>
    <row r="144" spans="1:8" s="144" customFormat="1" ht="22.5" x14ac:dyDescent="0.2">
      <c r="A144" s="171">
        <v>69</v>
      </c>
      <c r="B144" s="172" t="s">
        <v>376</v>
      </c>
      <c r="C144" s="172" t="s">
        <v>418</v>
      </c>
      <c r="D144" s="172" t="s">
        <v>419</v>
      </c>
      <c r="E144" s="172" t="s">
        <v>0</v>
      </c>
      <c r="F144" s="173">
        <v>100</v>
      </c>
      <c r="G144" s="359"/>
      <c r="H144" s="174">
        <f t="shared" si="15"/>
        <v>0</v>
      </c>
    </row>
    <row r="145" spans="1:8" s="144" customFormat="1" ht="22.5" x14ac:dyDescent="0.2">
      <c r="A145" s="171">
        <v>70</v>
      </c>
      <c r="B145" s="172" t="s">
        <v>376</v>
      </c>
      <c r="C145" s="172" t="s">
        <v>420</v>
      </c>
      <c r="D145" s="172" t="s">
        <v>421</v>
      </c>
      <c r="E145" s="172" t="s">
        <v>0</v>
      </c>
      <c r="F145" s="173">
        <v>100</v>
      </c>
      <c r="G145" s="359"/>
      <c r="H145" s="174">
        <f t="shared" si="15"/>
        <v>0</v>
      </c>
    </row>
    <row r="146" spans="1:8" s="144" customFormat="1" x14ac:dyDescent="0.2">
      <c r="A146" s="167"/>
      <c r="B146" s="168"/>
      <c r="C146" s="168" t="s">
        <v>173</v>
      </c>
      <c r="D146" s="168" t="s">
        <v>174</v>
      </c>
      <c r="E146" s="168"/>
      <c r="F146" s="169"/>
      <c r="G146" s="170"/>
      <c r="H146" s="170"/>
    </row>
    <row r="147" spans="1:8" s="144" customFormat="1" ht="33.75" x14ac:dyDescent="0.2">
      <c r="A147" s="171">
        <v>71</v>
      </c>
      <c r="B147" s="172" t="s">
        <v>376</v>
      </c>
      <c r="C147" s="172" t="s">
        <v>422</v>
      </c>
      <c r="D147" s="172" t="s">
        <v>423</v>
      </c>
      <c r="E147" s="172" t="s">
        <v>159</v>
      </c>
      <c r="F147" s="173">
        <v>327.358</v>
      </c>
      <c r="G147" s="359"/>
      <c r="H147" s="174">
        <f t="shared" ref="H147:H152" si="16">G147*F147</f>
        <v>0</v>
      </c>
    </row>
    <row r="148" spans="1:8" s="144" customFormat="1" ht="33.75" x14ac:dyDescent="0.2">
      <c r="A148" s="171">
        <v>72</v>
      </c>
      <c r="B148" s="172" t="s">
        <v>376</v>
      </c>
      <c r="C148" s="172" t="s">
        <v>424</v>
      </c>
      <c r="D148" s="172" t="s">
        <v>425</v>
      </c>
      <c r="E148" s="172" t="s">
        <v>159</v>
      </c>
      <c r="F148" s="173">
        <v>327.358</v>
      </c>
      <c r="G148" s="359"/>
      <c r="H148" s="174">
        <f t="shared" si="16"/>
        <v>0</v>
      </c>
    </row>
    <row r="149" spans="1:8" s="144" customFormat="1" x14ac:dyDescent="0.2">
      <c r="A149" s="171">
        <v>73</v>
      </c>
      <c r="B149" s="172" t="s">
        <v>376</v>
      </c>
      <c r="C149" s="172" t="s">
        <v>426</v>
      </c>
      <c r="D149" s="172" t="s">
        <v>427</v>
      </c>
      <c r="E149" s="172" t="s">
        <v>0</v>
      </c>
      <c r="F149" s="173">
        <v>4.5</v>
      </c>
      <c r="G149" s="359"/>
      <c r="H149" s="174">
        <f t="shared" si="16"/>
        <v>0</v>
      </c>
    </row>
    <row r="150" spans="1:8" s="144" customFormat="1" ht="22.5" x14ac:dyDescent="0.2">
      <c r="A150" s="171">
        <v>74</v>
      </c>
      <c r="B150" s="172" t="s">
        <v>376</v>
      </c>
      <c r="C150" s="172" t="s">
        <v>428</v>
      </c>
      <c r="D150" s="172" t="s">
        <v>429</v>
      </c>
      <c r="E150" s="172" t="s">
        <v>159</v>
      </c>
      <c r="F150" s="173">
        <v>327.358</v>
      </c>
      <c r="G150" s="359"/>
      <c r="H150" s="174">
        <f t="shared" si="16"/>
        <v>0</v>
      </c>
    </row>
    <row r="151" spans="1:8" s="144" customFormat="1" ht="22.5" x14ac:dyDescent="0.2">
      <c r="A151" s="171">
        <v>75</v>
      </c>
      <c r="B151" s="172" t="s">
        <v>376</v>
      </c>
      <c r="C151" s="172" t="s">
        <v>430</v>
      </c>
      <c r="D151" s="172" t="s">
        <v>431</v>
      </c>
      <c r="E151" s="172" t="s">
        <v>159</v>
      </c>
      <c r="F151" s="173">
        <v>2650.3069999999998</v>
      </c>
      <c r="G151" s="359"/>
      <c r="H151" s="174">
        <f t="shared" si="16"/>
        <v>0</v>
      </c>
    </row>
    <row r="152" spans="1:8" s="144" customFormat="1" ht="22.5" x14ac:dyDescent="0.2">
      <c r="A152" s="171">
        <v>76</v>
      </c>
      <c r="B152" s="172" t="s">
        <v>376</v>
      </c>
      <c r="C152" s="172" t="s">
        <v>432</v>
      </c>
      <c r="D152" s="172" t="s">
        <v>433</v>
      </c>
      <c r="E152" s="172" t="s">
        <v>159</v>
      </c>
      <c r="F152" s="173">
        <v>327.358</v>
      </c>
      <c r="G152" s="359"/>
      <c r="H152" s="174">
        <f t="shared" si="16"/>
        <v>0</v>
      </c>
    </row>
    <row r="153" spans="1:8" s="144" customFormat="1" x14ac:dyDescent="0.2">
      <c r="A153" s="167"/>
      <c r="B153" s="168"/>
      <c r="C153" s="168" t="s">
        <v>175</v>
      </c>
      <c r="D153" s="168" t="s">
        <v>176</v>
      </c>
      <c r="E153" s="168"/>
      <c r="F153" s="169"/>
      <c r="G153" s="170"/>
      <c r="H153" s="170"/>
    </row>
    <row r="154" spans="1:8" s="144" customFormat="1" x14ac:dyDescent="0.2">
      <c r="A154" s="171">
        <v>77</v>
      </c>
      <c r="B154" s="172" t="s">
        <v>160</v>
      </c>
      <c r="C154" s="172" t="s">
        <v>434</v>
      </c>
      <c r="D154" s="172" t="s">
        <v>435</v>
      </c>
      <c r="E154" s="172" t="s">
        <v>159</v>
      </c>
      <c r="F154" s="173">
        <v>158.685</v>
      </c>
      <c r="G154" s="359"/>
      <c r="H154" s="174">
        <f t="shared" ref="H154:H156" si="17">G154*F154</f>
        <v>0</v>
      </c>
    </row>
    <row r="155" spans="1:8" s="144" customFormat="1" ht="22.5" x14ac:dyDescent="0.2">
      <c r="A155" s="171">
        <v>78</v>
      </c>
      <c r="B155" s="172" t="s">
        <v>160</v>
      </c>
      <c r="C155" s="172" t="s">
        <v>436</v>
      </c>
      <c r="D155" s="172" t="s">
        <v>437</v>
      </c>
      <c r="E155" s="172" t="s">
        <v>159</v>
      </c>
      <c r="F155" s="173">
        <v>158.685</v>
      </c>
      <c r="G155" s="359"/>
      <c r="H155" s="174">
        <f t="shared" si="17"/>
        <v>0</v>
      </c>
    </row>
    <row r="156" spans="1:8" s="144" customFormat="1" ht="22.5" x14ac:dyDescent="0.2">
      <c r="A156" s="171">
        <v>79</v>
      </c>
      <c r="B156" s="172" t="s">
        <v>160</v>
      </c>
      <c r="C156" s="172" t="s">
        <v>438</v>
      </c>
      <c r="D156" s="172" t="s">
        <v>439</v>
      </c>
      <c r="E156" s="172" t="s">
        <v>159</v>
      </c>
      <c r="F156" s="173">
        <v>158.685</v>
      </c>
      <c r="G156" s="359"/>
      <c r="H156" s="174">
        <f t="shared" si="17"/>
        <v>0</v>
      </c>
    </row>
    <row r="157" spans="1:8" s="144" customFormat="1" x14ac:dyDescent="0.25">
      <c r="A157" s="163"/>
      <c r="B157" s="164"/>
      <c r="C157" s="164"/>
      <c r="D157" s="164"/>
      <c r="E157" s="164"/>
      <c r="F157" s="165"/>
      <c r="G157" s="166"/>
      <c r="H157" s="166"/>
    </row>
    <row r="158" spans="1:8" s="144" customFormat="1" x14ac:dyDescent="0.2">
      <c r="A158" s="167"/>
      <c r="B158" s="168"/>
      <c r="C158" s="168" t="s">
        <v>179</v>
      </c>
      <c r="D158" s="168" t="s">
        <v>180</v>
      </c>
      <c r="E158" s="168"/>
      <c r="F158" s="169"/>
      <c r="G158" s="170"/>
      <c r="H158" s="170"/>
    </row>
    <row r="159" spans="1:8" s="144" customFormat="1" ht="22.5" x14ac:dyDescent="0.2">
      <c r="A159" s="171">
        <v>80</v>
      </c>
      <c r="B159" s="172" t="s">
        <v>179</v>
      </c>
      <c r="C159" s="172" t="s">
        <v>181</v>
      </c>
      <c r="D159" s="172" t="s">
        <v>182</v>
      </c>
      <c r="E159" s="172" t="s">
        <v>128</v>
      </c>
      <c r="F159" s="173">
        <v>61.88</v>
      </c>
      <c r="G159" s="359"/>
      <c r="H159" s="174">
        <f>G159*F159</f>
        <v>0</v>
      </c>
    </row>
    <row r="160" spans="1:8" s="144" customFormat="1" x14ac:dyDescent="0.2">
      <c r="A160" s="175"/>
      <c r="B160" s="176"/>
      <c r="C160" s="176"/>
      <c r="D160" s="176" t="s">
        <v>440</v>
      </c>
      <c r="E160" s="176"/>
      <c r="F160" s="177">
        <v>61.88</v>
      </c>
      <c r="G160" s="178"/>
      <c r="H160" s="178"/>
    </row>
    <row r="161" spans="1:8" s="144" customFormat="1" x14ac:dyDescent="0.2">
      <c r="A161" s="183">
        <v>81</v>
      </c>
      <c r="B161" s="184" t="s">
        <v>183</v>
      </c>
      <c r="C161" s="184" t="s">
        <v>184</v>
      </c>
      <c r="D161" s="184" t="s">
        <v>185</v>
      </c>
      <c r="E161" s="184" t="s">
        <v>159</v>
      </c>
      <c r="F161" s="185">
        <v>1.9E-2</v>
      </c>
      <c r="G161" s="360"/>
      <c r="H161" s="174">
        <f>G161*F161</f>
        <v>0</v>
      </c>
    </row>
    <row r="162" spans="1:8" s="144" customFormat="1" x14ac:dyDescent="0.2">
      <c r="A162" s="179"/>
      <c r="B162" s="180"/>
      <c r="C162" s="180"/>
      <c r="D162" s="180" t="s">
        <v>441</v>
      </c>
      <c r="E162" s="180"/>
      <c r="F162" s="181">
        <v>1.9E-2</v>
      </c>
      <c r="G162" s="182"/>
      <c r="H162" s="182"/>
    </row>
    <row r="163" spans="1:8" s="144" customFormat="1" ht="22.5" x14ac:dyDescent="0.2">
      <c r="A163" s="171">
        <v>82</v>
      </c>
      <c r="B163" s="172" t="s">
        <v>179</v>
      </c>
      <c r="C163" s="172" t="s">
        <v>186</v>
      </c>
      <c r="D163" s="172" t="s">
        <v>187</v>
      </c>
      <c r="E163" s="172" t="s">
        <v>128</v>
      </c>
      <c r="F163" s="173">
        <v>61.88</v>
      </c>
      <c r="G163" s="359"/>
      <c r="H163" s="174">
        <f t="shared" ref="H163:H164" si="18">G163*F163</f>
        <v>0</v>
      </c>
    </row>
    <row r="164" spans="1:8" s="144" customFormat="1" ht="22.5" x14ac:dyDescent="0.2">
      <c r="A164" s="183">
        <v>83</v>
      </c>
      <c r="B164" s="184" t="s">
        <v>188</v>
      </c>
      <c r="C164" s="184" t="s">
        <v>189</v>
      </c>
      <c r="D164" s="184" t="s">
        <v>190</v>
      </c>
      <c r="E164" s="184" t="s">
        <v>128</v>
      </c>
      <c r="F164" s="185">
        <v>71.162000000000006</v>
      </c>
      <c r="G164" s="360"/>
      <c r="H164" s="174">
        <f t="shared" si="18"/>
        <v>0</v>
      </c>
    </row>
    <row r="165" spans="1:8" s="144" customFormat="1" x14ac:dyDescent="0.2">
      <c r="A165" s="179"/>
      <c r="B165" s="180"/>
      <c r="C165" s="180"/>
      <c r="D165" s="180" t="s">
        <v>442</v>
      </c>
      <c r="E165" s="180"/>
      <c r="F165" s="181">
        <v>71.162000000000006</v>
      </c>
      <c r="G165" s="182"/>
      <c r="H165" s="182"/>
    </row>
    <row r="166" spans="1:8" s="144" customFormat="1" ht="22.5" x14ac:dyDescent="0.2">
      <c r="A166" s="171">
        <v>84</v>
      </c>
      <c r="B166" s="172" t="s">
        <v>179</v>
      </c>
      <c r="C166" s="172" t="s">
        <v>709</v>
      </c>
      <c r="D166" s="172" t="s">
        <v>710</v>
      </c>
      <c r="E166" s="172" t="s">
        <v>159</v>
      </c>
      <c r="F166" s="173">
        <v>0.32</v>
      </c>
      <c r="G166" s="359"/>
      <c r="H166" s="174">
        <f>G166*F166</f>
        <v>0</v>
      </c>
    </row>
    <row r="167" spans="1:8" s="144" customFormat="1" x14ac:dyDescent="0.2">
      <c r="A167" s="167"/>
      <c r="B167" s="168"/>
      <c r="C167" s="168" t="s">
        <v>443</v>
      </c>
      <c r="D167" s="168" t="s">
        <v>444</v>
      </c>
      <c r="E167" s="168"/>
      <c r="F167" s="169"/>
      <c r="G167" s="170"/>
      <c r="H167" s="170"/>
    </row>
    <row r="168" spans="1:8" s="144" customFormat="1" ht="22.5" x14ac:dyDescent="0.2">
      <c r="A168" s="171">
        <v>85</v>
      </c>
      <c r="B168" s="172" t="s">
        <v>443</v>
      </c>
      <c r="C168" s="172" t="s">
        <v>445</v>
      </c>
      <c r="D168" s="172" t="s">
        <v>446</v>
      </c>
      <c r="E168" s="172" t="s">
        <v>128</v>
      </c>
      <c r="F168" s="173">
        <v>56.8</v>
      </c>
      <c r="G168" s="359"/>
      <c r="H168" s="174">
        <f>G168*F168</f>
        <v>0</v>
      </c>
    </row>
    <row r="169" spans="1:8" s="144" customFormat="1" x14ac:dyDescent="0.2">
      <c r="A169" s="175"/>
      <c r="B169" s="176"/>
      <c r="C169" s="176"/>
      <c r="D169" s="176" t="s">
        <v>447</v>
      </c>
      <c r="E169" s="176"/>
      <c r="F169" s="177">
        <v>39.1</v>
      </c>
      <c r="G169" s="178"/>
      <c r="H169" s="178"/>
    </row>
    <row r="170" spans="1:8" s="144" customFormat="1" x14ac:dyDescent="0.2">
      <c r="A170" s="175"/>
      <c r="B170" s="176"/>
      <c r="C170" s="176"/>
      <c r="D170" s="176" t="s">
        <v>448</v>
      </c>
      <c r="E170" s="176"/>
      <c r="F170" s="177">
        <v>17.7</v>
      </c>
      <c r="G170" s="178"/>
      <c r="H170" s="178"/>
    </row>
    <row r="171" spans="1:8" s="144" customFormat="1" x14ac:dyDescent="0.2">
      <c r="A171" s="179"/>
      <c r="B171" s="180"/>
      <c r="C171" s="180"/>
      <c r="D171" s="180" t="s">
        <v>158</v>
      </c>
      <c r="E171" s="180"/>
      <c r="F171" s="181">
        <v>56.8</v>
      </c>
      <c r="G171" s="182"/>
      <c r="H171" s="182"/>
    </row>
    <row r="172" spans="1:8" s="144" customFormat="1" ht="22.5" x14ac:dyDescent="0.2">
      <c r="A172" s="183">
        <v>86</v>
      </c>
      <c r="B172" s="184" t="s">
        <v>449</v>
      </c>
      <c r="C172" s="184" t="s">
        <v>450</v>
      </c>
      <c r="D172" s="184" t="s">
        <v>451</v>
      </c>
      <c r="E172" s="184" t="s">
        <v>128</v>
      </c>
      <c r="F172" s="185">
        <v>56.8</v>
      </c>
      <c r="G172" s="360"/>
      <c r="H172" s="174">
        <f t="shared" ref="H172:H175" si="19">G172*F172</f>
        <v>0</v>
      </c>
    </row>
    <row r="173" spans="1:8" s="144" customFormat="1" ht="22.5" x14ac:dyDescent="0.2">
      <c r="A173" s="171">
        <v>87</v>
      </c>
      <c r="B173" s="172" t="s">
        <v>443</v>
      </c>
      <c r="C173" s="172" t="s">
        <v>452</v>
      </c>
      <c r="D173" s="172" t="s">
        <v>453</v>
      </c>
      <c r="E173" s="172" t="s">
        <v>128</v>
      </c>
      <c r="F173" s="173">
        <v>540</v>
      </c>
      <c r="G173" s="359"/>
      <c r="H173" s="174">
        <f t="shared" si="19"/>
        <v>0</v>
      </c>
    </row>
    <row r="174" spans="1:8" s="144" customFormat="1" ht="22.5" x14ac:dyDescent="0.2">
      <c r="A174" s="183">
        <v>88</v>
      </c>
      <c r="B174" s="184" t="s">
        <v>449</v>
      </c>
      <c r="C174" s="184" t="s">
        <v>454</v>
      </c>
      <c r="D174" s="184" t="s">
        <v>455</v>
      </c>
      <c r="E174" s="184" t="s">
        <v>128</v>
      </c>
      <c r="F174" s="185">
        <v>540</v>
      </c>
      <c r="G174" s="360"/>
      <c r="H174" s="174">
        <f t="shared" si="19"/>
        <v>0</v>
      </c>
    </row>
    <row r="175" spans="1:8" s="144" customFormat="1" ht="22.5" x14ac:dyDescent="0.2">
      <c r="A175" s="171">
        <v>89</v>
      </c>
      <c r="B175" s="172" t="s">
        <v>443</v>
      </c>
      <c r="C175" s="172" t="s">
        <v>711</v>
      </c>
      <c r="D175" s="172" t="s">
        <v>712</v>
      </c>
      <c r="E175" s="172" t="s">
        <v>159</v>
      </c>
      <c r="F175" s="173">
        <v>0.92600000000000005</v>
      </c>
      <c r="G175" s="359"/>
      <c r="H175" s="174">
        <f t="shared" si="19"/>
        <v>0</v>
      </c>
    </row>
    <row r="176" spans="1:8" s="144" customFormat="1" x14ac:dyDescent="0.2">
      <c r="A176" s="167"/>
      <c r="B176" s="168"/>
      <c r="C176" s="168" t="s">
        <v>456</v>
      </c>
      <c r="D176" s="168" t="s">
        <v>457</v>
      </c>
      <c r="E176" s="168"/>
      <c r="F176" s="169"/>
      <c r="G176" s="170"/>
      <c r="H176" s="170"/>
    </row>
    <row r="177" spans="1:8" s="144" customFormat="1" ht="22.5" x14ac:dyDescent="0.2">
      <c r="A177" s="171">
        <v>90</v>
      </c>
      <c r="B177" s="172" t="s">
        <v>456</v>
      </c>
      <c r="C177" s="172" t="s">
        <v>458</v>
      </c>
      <c r="D177" s="172" t="s">
        <v>459</v>
      </c>
      <c r="E177" s="172" t="s">
        <v>128</v>
      </c>
      <c r="F177" s="173">
        <v>413.90499999999997</v>
      </c>
      <c r="G177" s="359"/>
      <c r="H177" s="174">
        <f>G177*F177</f>
        <v>0</v>
      </c>
    </row>
    <row r="178" spans="1:8" s="144" customFormat="1" x14ac:dyDescent="0.2">
      <c r="A178" s="175"/>
      <c r="B178" s="176"/>
      <c r="C178" s="176"/>
      <c r="D178" s="176" t="s">
        <v>460</v>
      </c>
      <c r="E178" s="176"/>
      <c r="F178" s="177">
        <v>58.750999999999998</v>
      </c>
      <c r="G178" s="178"/>
      <c r="H178" s="178"/>
    </row>
    <row r="179" spans="1:8" s="144" customFormat="1" x14ac:dyDescent="0.2">
      <c r="A179" s="175"/>
      <c r="B179" s="176"/>
      <c r="C179" s="176"/>
      <c r="D179" s="176" t="s">
        <v>461</v>
      </c>
      <c r="E179" s="176"/>
      <c r="F179" s="177">
        <v>39.1</v>
      </c>
      <c r="G179" s="178"/>
      <c r="H179" s="178"/>
    </row>
    <row r="180" spans="1:8" s="144" customFormat="1" x14ac:dyDescent="0.2">
      <c r="A180" s="175"/>
      <c r="B180" s="176"/>
      <c r="C180" s="176"/>
      <c r="D180" s="176" t="s">
        <v>462</v>
      </c>
      <c r="E180" s="176"/>
      <c r="F180" s="177">
        <v>94.4</v>
      </c>
      <c r="G180" s="178"/>
      <c r="H180" s="178"/>
    </row>
    <row r="181" spans="1:8" s="144" customFormat="1" x14ac:dyDescent="0.2">
      <c r="A181" s="175"/>
      <c r="B181" s="176"/>
      <c r="C181" s="176"/>
      <c r="D181" s="176" t="s">
        <v>463</v>
      </c>
      <c r="E181" s="176"/>
      <c r="F181" s="177">
        <v>19.2</v>
      </c>
      <c r="G181" s="178"/>
      <c r="H181" s="178"/>
    </row>
    <row r="182" spans="1:8" s="144" customFormat="1" x14ac:dyDescent="0.2">
      <c r="A182" s="175"/>
      <c r="B182" s="176"/>
      <c r="C182" s="176"/>
      <c r="D182" s="176" t="s">
        <v>464</v>
      </c>
      <c r="E182" s="176"/>
      <c r="F182" s="177">
        <v>122.89400000000001</v>
      </c>
      <c r="G182" s="178"/>
      <c r="H182" s="178"/>
    </row>
    <row r="183" spans="1:8" s="144" customFormat="1" x14ac:dyDescent="0.2">
      <c r="A183" s="175"/>
      <c r="B183" s="176"/>
      <c r="C183" s="176"/>
      <c r="D183" s="176" t="s">
        <v>465</v>
      </c>
      <c r="E183" s="176"/>
      <c r="F183" s="177">
        <v>79.56</v>
      </c>
      <c r="G183" s="178"/>
      <c r="H183" s="178"/>
    </row>
    <row r="184" spans="1:8" s="144" customFormat="1" x14ac:dyDescent="0.2">
      <c r="A184" s="179"/>
      <c r="B184" s="180"/>
      <c r="C184" s="180"/>
      <c r="D184" s="180" t="s">
        <v>158</v>
      </c>
      <c r="E184" s="180"/>
      <c r="F184" s="181">
        <v>413.90499999999997</v>
      </c>
      <c r="G184" s="182"/>
      <c r="H184" s="182"/>
    </row>
    <row r="185" spans="1:8" s="144" customFormat="1" ht="22.5" x14ac:dyDescent="0.2">
      <c r="A185" s="171">
        <v>91</v>
      </c>
      <c r="B185" s="172" t="s">
        <v>456</v>
      </c>
      <c r="C185" s="172" t="s">
        <v>466</v>
      </c>
      <c r="D185" s="172" t="s">
        <v>467</v>
      </c>
      <c r="E185" s="172" t="s">
        <v>128</v>
      </c>
      <c r="F185" s="173">
        <v>63.92</v>
      </c>
      <c r="G185" s="359"/>
      <c r="H185" s="174">
        <f>G185*F185</f>
        <v>0</v>
      </c>
    </row>
    <row r="186" spans="1:8" s="144" customFormat="1" x14ac:dyDescent="0.2">
      <c r="A186" s="175"/>
      <c r="B186" s="176"/>
      <c r="C186" s="176"/>
      <c r="D186" s="176" t="s">
        <v>468</v>
      </c>
      <c r="E186" s="176"/>
      <c r="F186" s="177">
        <v>63.92</v>
      </c>
      <c r="G186" s="178"/>
      <c r="H186" s="178"/>
    </row>
    <row r="187" spans="1:8" s="144" customFormat="1" ht="22.5" x14ac:dyDescent="0.2">
      <c r="A187" s="171">
        <v>92</v>
      </c>
      <c r="B187" s="172" t="s">
        <v>456</v>
      </c>
      <c r="C187" s="172" t="s">
        <v>469</v>
      </c>
      <c r="D187" s="172" t="s">
        <v>470</v>
      </c>
      <c r="E187" s="172" t="s">
        <v>165</v>
      </c>
      <c r="F187" s="173">
        <v>23</v>
      </c>
      <c r="G187" s="359"/>
      <c r="H187" s="174">
        <f>G187*F187</f>
        <v>0</v>
      </c>
    </row>
    <row r="188" spans="1:8" s="144" customFormat="1" x14ac:dyDescent="0.2">
      <c r="A188" s="175"/>
      <c r="B188" s="176"/>
      <c r="C188" s="176"/>
      <c r="D188" s="176" t="s">
        <v>471</v>
      </c>
      <c r="E188" s="176"/>
      <c r="F188" s="177">
        <v>2</v>
      </c>
      <c r="G188" s="178"/>
      <c r="H188" s="178"/>
    </row>
    <row r="189" spans="1:8" s="144" customFormat="1" x14ac:dyDescent="0.2">
      <c r="A189" s="175"/>
      <c r="B189" s="176"/>
      <c r="C189" s="176"/>
      <c r="D189" s="176" t="s">
        <v>472</v>
      </c>
      <c r="E189" s="176"/>
      <c r="F189" s="177">
        <v>12</v>
      </c>
      <c r="G189" s="178"/>
      <c r="H189" s="178"/>
    </row>
    <row r="190" spans="1:8" s="144" customFormat="1" x14ac:dyDescent="0.2">
      <c r="A190" s="175"/>
      <c r="B190" s="176"/>
      <c r="C190" s="176"/>
      <c r="D190" s="176" t="s">
        <v>473</v>
      </c>
      <c r="E190" s="176"/>
      <c r="F190" s="177">
        <v>9</v>
      </c>
      <c r="G190" s="178"/>
      <c r="H190" s="178"/>
    </row>
    <row r="191" spans="1:8" s="144" customFormat="1" x14ac:dyDescent="0.2">
      <c r="A191" s="179"/>
      <c r="B191" s="180"/>
      <c r="C191" s="180"/>
      <c r="D191" s="180" t="s">
        <v>158</v>
      </c>
      <c r="E191" s="180"/>
      <c r="F191" s="181">
        <v>23</v>
      </c>
      <c r="G191" s="182"/>
      <c r="H191" s="182"/>
    </row>
    <row r="192" spans="1:8" s="144" customFormat="1" ht="22.5" x14ac:dyDescent="0.2">
      <c r="A192" s="171">
        <v>93</v>
      </c>
      <c r="B192" s="172" t="s">
        <v>456</v>
      </c>
      <c r="C192" s="172" t="s">
        <v>474</v>
      </c>
      <c r="D192" s="172" t="s">
        <v>475</v>
      </c>
      <c r="E192" s="172" t="s">
        <v>128</v>
      </c>
      <c r="F192" s="173">
        <v>98.43</v>
      </c>
      <c r="G192" s="359"/>
      <c r="H192" s="174">
        <f>G192*F192</f>
        <v>0</v>
      </c>
    </row>
    <row r="193" spans="1:8" s="144" customFormat="1" x14ac:dyDescent="0.2">
      <c r="A193" s="175"/>
      <c r="B193" s="176"/>
      <c r="C193" s="176"/>
      <c r="D193" s="176" t="s">
        <v>476</v>
      </c>
      <c r="E193" s="176"/>
      <c r="F193" s="177">
        <v>39.1</v>
      </c>
      <c r="G193" s="178"/>
      <c r="H193" s="178"/>
    </row>
    <row r="194" spans="1:8" s="144" customFormat="1" x14ac:dyDescent="0.2">
      <c r="A194" s="175"/>
      <c r="B194" s="176"/>
      <c r="C194" s="176"/>
      <c r="D194" s="176" t="s">
        <v>477</v>
      </c>
      <c r="E194" s="176"/>
      <c r="F194" s="177">
        <v>20.74</v>
      </c>
      <c r="G194" s="178"/>
      <c r="H194" s="178"/>
    </row>
    <row r="195" spans="1:8" s="144" customFormat="1" x14ac:dyDescent="0.2">
      <c r="A195" s="175"/>
      <c r="B195" s="176"/>
      <c r="C195" s="176"/>
      <c r="D195" s="176" t="s">
        <v>478</v>
      </c>
      <c r="E195" s="176"/>
      <c r="F195" s="177">
        <v>38.590000000000003</v>
      </c>
      <c r="G195" s="178"/>
      <c r="H195" s="178"/>
    </row>
    <row r="196" spans="1:8" s="144" customFormat="1" x14ac:dyDescent="0.2">
      <c r="A196" s="179"/>
      <c r="B196" s="180"/>
      <c r="C196" s="180"/>
      <c r="D196" s="180" t="s">
        <v>158</v>
      </c>
      <c r="E196" s="180"/>
      <c r="F196" s="181">
        <v>98.43</v>
      </c>
      <c r="G196" s="182"/>
      <c r="H196" s="182"/>
    </row>
    <row r="197" spans="1:8" s="144" customFormat="1" x14ac:dyDescent="0.2">
      <c r="A197" s="183">
        <v>94</v>
      </c>
      <c r="B197" s="184" t="s">
        <v>479</v>
      </c>
      <c r="C197" s="184" t="s">
        <v>480</v>
      </c>
      <c r="D197" s="184" t="s">
        <v>481</v>
      </c>
      <c r="E197" s="184" t="s">
        <v>128</v>
      </c>
      <c r="F197" s="185">
        <v>103.352</v>
      </c>
      <c r="G197" s="360"/>
      <c r="H197" s="174">
        <f>G197*F197</f>
        <v>0</v>
      </c>
    </row>
    <row r="198" spans="1:8" s="144" customFormat="1" x14ac:dyDescent="0.2">
      <c r="A198" s="179"/>
      <c r="B198" s="180"/>
      <c r="C198" s="180"/>
      <c r="D198" s="180" t="s">
        <v>482</v>
      </c>
      <c r="E198" s="180"/>
      <c r="F198" s="181">
        <v>103.352</v>
      </c>
      <c r="G198" s="182"/>
      <c r="H198" s="182"/>
    </row>
    <row r="199" spans="1:8" s="144" customFormat="1" ht="33.75" x14ac:dyDescent="0.2">
      <c r="A199" s="171">
        <v>95</v>
      </c>
      <c r="B199" s="172" t="s">
        <v>456</v>
      </c>
      <c r="C199" s="172" t="s">
        <v>483</v>
      </c>
      <c r="D199" s="172" t="s">
        <v>484</v>
      </c>
      <c r="E199" s="172" t="s">
        <v>128</v>
      </c>
      <c r="F199" s="173">
        <v>98.43</v>
      </c>
      <c r="G199" s="359"/>
      <c r="H199" s="174">
        <f t="shared" ref="H199:H201" si="20">G199*F199</f>
        <v>0</v>
      </c>
    </row>
    <row r="200" spans="1:8" s="144" customFormat="1" ht="22.5" x14ac:dyDescent="0.2">
      <c r="A200" s="171">
        <v>96</v>
      </c>
      <c r="B200" s="172" t="s">
        <v>456</v>
      </c>
      <c r="C200" s="172" t="s">
        <v>485</v>
      </c>
      <c r="D200" s="172" t="s">
        <v>486</v>
      </c>
      <c r="E200" s="172" t="s">
        <v>0</v>
      </c>
      <c r="F200" s="173">
        <v>206.43</v>
      </c>
      <c r="G200" s="359"/>
      <c r="H200" s="174">
        <f t="shared" si="20"/>
        <v>0</v>
      </c>
    </row>
    <row r="201" spans="1:8" s="144" customFormat="1" ht="22.5" x14ac:dyDescent="0.2">
      <c r="A201" s="171">
        <v>97</v>
      </c>
      <c r="B201" s="172" t="s">
        <v>456</v>
      </c>
      <c r="C201" s="172" t="s">
        <v>487</v>
      </c>
      <c r="D201" s="172" t="s">
        <v>488</v>
      </c>
      <c r="E201" s="172" t="s">
        <v>159</v>
      </c>
      <c r="F201" s="173">
        <v>6.18</v>
      </c>
      <c r="G201" s="359"/>
      <c r="H201" s="174">
        <f t="shared" si="20"/>
        <v>0</v>
      </c>
    </row>
    <row r="202" spans="1:8" s="144" customFormat="1" x14ac:dyDescent="0.2">
      <c r="A202" s="167"/>
      <c r="B202" s="168"/>
      <c r="C202" s="168" t="s">
        <v>206</v>
      </c>
      <c r="D202" s="168" t="s">
        <v>207</v>
      </c>
      <c r="E202" s="168"/>
      <c r="F202" s="169"/>
      <c r="G202" s="170"/>
      <c r="H202" s="170"/>
    </row>
    <row r="203" spans="1:8" s="144" customFormat="1" ht="22.5" x14ac:dyDescent="0.2">
      <c r="A203" s="171">
        <v>98</v>
      </c>
      <c r="B203" s="172" t="s">
        <v>206</v>
      </c>
      <c r="C203" s="172" t="s">
        <v>713</v>
      </c>
      <c r="D203" s="172" t="s">
        <v>714</v>
      </c>
      <c r="E203" s="172" t="s">
        <v>165</v>
      </c>
      <c r="F203" s="173">
        <v>1</v>
      </c>
      <c r="G203" s="359"/>
      <c r="H203" s="174">
        <f t="shared" ref="H203:H204" si="21">G203*F203</f>
        <v>0</v>
      </c>
    </row>
    <row r="204" spans="1:8" s="144" customFormat="1" ht="22.5" x14ac:dyDescent="0.2">
      <c r="A204" s="171">
        <v>99</v>
      </c>
      <c r="B204" s="172" t="s">
        <v>206</v>
      </c>
      <c r="C204" s="172" t="s">
        <v>715</v>
      </c>
      <c r="D204" s="172" t="s">
        <v>716</v>
      </c>
      <c r="E204" s="172" t="s">
        <v>0</v>
      </c>
      <c r="F204" s="173">
        <v>4.2</v>
      </c>
      <c r="G204" s="359"/>
      <c r="H204" s="174">
        <f t="shared" si="21"/>
        <v>0</v>
      </c>
    </row>
    <row r="205" spans="1:8" s="144" customFormat="1" x14ac:dyDescent="0.2">
      <c r="A205" s="175"/>
      <c r="B205" s="176"/>
      <c r="C205" s="176"/>
      <c r="D205" s="176" t="s">
        <v>717</v>
      </c>
      <c r="E205" s="176"/>
      <c r="F205" s="177">
        <v>4.2</v>
      </c>
      <c r="G205" s="178"/>
      <c r="H205" s="178"/>
    </row>
    <row r="206" spans="1:8" s="144" customFormat="1" ht="22.5" x14ac:dyDescent="0.2">
      <c r="A206" s="183">
        <v>100</v>
      </c>
      <c r="B206" s="184" t="s">
        <v>718</v>
      </c>
      <c r="C206" s="184" t="s">
        <v>719</v>
      </c>
      <c r="D206" s="184" t="s">
        <v>720</v>
      </c>
      <c r="E206" s="184" t="s">
        <v>159</v>
      </c>
      <c r="F206" s="185">
        <v>0.04</v>
      </c>
      <c r="G206" s="360"/>
      <c r="H206" s="174">
        <f t="shared" ref="H206:H207" si="22">G206*F206</f>
        <v>0</v>
      </c>
    </row>
    <row r="207" spans="1:8" s="144" customFormat="1" x14ac:dyDescent="0.2">
      <c r="A207" s="171">
        <v>101</v>
      </c>
      <c r="B207" s="172" t="s">
        <v>206</v>
      </c>
      <c r="C207" s="172" t="s">
        <v>721</v>
      </c>
      <c r="D207" s="172" t="s">
        <v>722</v>
      </c>
      <c r="E207" s="172" t="s">
        <v>0</v>
      </c>
      <c r="F207" s="173">
        <v>36</v>
      </c>
      <c r="G207" s="359"/>
      <c r="H207" s="174">
        <f t="shared" si="22"/>
        <v>0</v>
      </c>
    </row>
    <row r="208" spans="1:8" s="144" customFormat="1" x14ac:dyDescent="0.2">
      <c r="A208" s="175"/>
      <c r="B208" s="176"/>
      <c r="C208" s="176"/>
      <c r="D208" s="176" t="s">
        <v>723</v>
      </c>
      <c r="E208" s="176"/>
      <c r="F208" s="177">
        <v>36</v>
      </c>
      <c r="G208" s="178"/>
      <c r="H208" s="178"/>
    </row>
    <row r="209" spans="1:8" s="144" customFormat="1" ht="22.5" x14ac:dyDescent="0.2">
      <c r="A209" s="183">
        <v>102</v>
      </c>
      <c r="B209" s="184" t="s">
        <v>718</v>
      </c>
      <c r="C209" s="184" t="s">
        <v>724</v>
      </c>
      <c r="D209" s="184" t="s">
        <v>725</v>
      </c>
      <c r="E209" s="184" t="s">
        <v>159</v>
      </c>
      <c r="F209" s="185">
        <v>0.76</v>
      </c>
      <c r="G209" s="360"/>
      <c r="H209" s="174">
        <f>G209*F209</f>
        <v>0</v>
      </c>
    </row>
    <row r="210" spans="1:8" s="144" customFormat="1" x14ac:dyDescent="0.2">
      <c r="A210" s="167"/>
      <c r="B210" s="168"/>
      <c r="C210" s="168" t="s">
        <v>295</v>
      </c>
      <c r="D210" s="168" t="s">
        <v>296</v>
      </c>
      <c r="E210" s="168"/>
      <c r="F210" s="169"/>
      <c r="G210" s="170"/>
      <c r="H210" s="170"/>
    </row>
    <row r="211" spans="1:8" s="144" customFormat="1" x14ac:dyDescent="0.2">
      <c r="A211" s="171">
        <v>103</v>
      </c>
      <c r="B211" s="172" t="s">
        <v>295</v>
      </c>
      <c r="C211" s="172" t="s">
        <v>489</v>
      </c>
      <c r="D211" s="172" t="s">
        <v>490</v>
      </c>
      <c r="E211" s="172" t="s">
        <v>128</v>
      </c>
      <c r="F211" s="173">
        <v>122.4</v>
      </c>
      <c r="G211" s="359"/>
      <c r="H211" s="174">
        <f>G211*F211</f>
        <v>0</v>
      </c>
    </row>
    <row r="212" spans="1:8" s="144" customFormat="1" x14ac:dyDescent="0.2">
      <c r="A212" s="175"/>
      <c r="B212" s="176"/>
      <c r="C212" s="176"/>
      <c r="D212" s="176" t="s">
        <v>491</v>
      </c>
      <c r="E212" s="176"/>
      <c r="F212" s="177">
        <v>122.4</v>
      </c>
      <c r="G212" s="178"/>
      <c r="H212" s="178"/>
    </row>
    <row r="213" spans="1:8" s="144" customFormat="1" ht="22.5" x14ac:dyDescent="0.2">
      <c r="A213" s="171">
        <v>104</v>
      </c>
      <c r="B213" s="172" t="s">
        <v>295</v>
      </c>
      <c r="C213" s="172" t="s">
        <v>492</v>
      </c>
      <c r="D213" s="172" t="s">
        <v>493</v>
      </c>
      <c r="E213" s="172" t="s">
        <v>165</v>
      </c>
      <c r="F213" s="173">
        <v>72</v>
      </c>
      <c r="G213" s="359"/>
      <c r="H213" s="174">
        <f>G213*F213</f>
        <v>0</v>
      </c>
    </row>
    <row r="214" spans="1:8" s="144" customFormat="1" x14ac:dyDescent="0.2">
      <c r="A214" s="175"/>
      <c r="B214" s="176"/>
      <c r="C214" s="176"/>
      <c r="D214" s="176" t="s">
        <v>494</v>
      </c>
      <c r="E214" s="176"/>
      <c r="F214" s="177">
        <v>72</v>
      </c>
      <c r="G214" s="178"/>
      <c r="H214" s="178"/>
    </row>
    <row r="215" spans="1:8" s="144" customFormat="1" ht="22.5" x14ac:dyDescent="0.2">
      <c r="A215" s="171">
        <v>105</v>
      </c>
      <c r="B215" s="172" t="s">
        <v>295</v>
      </c>
      <c r="C215" s="172" t="s">
        <v>726</v>
      </c>
      <c r="D215" s="172" t="s">
        <v>727</v>
      </c>
      <c r="E215" s="172" t="s">
        <v>128</v>
      </c>
      <c r="F215" s="173">
        <v>5.04</v>
      </c>
      <c r="G215" s="359"/>
      <c r="H215" s="174">
        <f>G215*F215</f>
        <v>0</v>
      </c>
    </row>
    <row r="216" spans="1:8" s="144" customFormat="1" x14ac:dyDescent="0.2">
      <c r="A216" s="175"/>
      <c r="B216" s="176"/>
      <c r="C216" s="176"/>
      <c r="D216" s="176" t="s">
        <v>728</v>
      </c>
      <c r="E216" s="176"/>
      <c r="F216" s="177">
        <v>1.44</v>
      </c>
      <c r="G216" s="178"/>
      <c r="H216" s="178"/>
    </row>
    <row r="217" spans="1:8" s="144" customFormat="1" x14ac:dyDescent="0.2">
      <c r="A217" s="175"/>
      <c r="B217" s="176"/>
      <c r="C217" s="176"/>
      <c r="D217" s="176" t="s">
        <v>729</v>
      </c>
      <c r="E217" s="176"/>
      <c r="F217" s="177">
        <v>3.6</v>
      </c>
      <c r="G217" s="178"/>
      <c r="H217" s="178"/>
    </row>
    <row r="218" spans="1:8" s="144" customFormat="1" x14ac:dyDescent="0.2">
      <c r="A218" s="179"/>
      <c r="B218" s="180"/>
      <c r="C218" s="180"/>
      <c r="D218" s="180" t="s">
        <v>158</v>
      </c>
      <c r="E218" s="180"/>
      <c r="F218" s="181">
        <v>5.04</v>
      </c>
      <c r="G218" s="182"/>
      <c r="H218" s="182"/>
    </row>
    <row r="219" spans="1:8" s="144" customFormat="1" x14ac:dyDescent="0.2">
      <c r="A219" s="410">
        <v>106</v>
      </c>
      <c r="B219" s="411"/>
      <c r="C219" s="411"/>
      <c r="D219" s="411" t="s">
        <v>1164</v>
      </c>
      <c r="E219" s="184"/>
      <c r="F219" s="185"/>
      <c r="G219" s="360"/>
      <c r="H219" s="174">
        <f t="shared" ref="H219:H232" si="23">G219*F219</f>
        <v>0</v>
      </c>
    </row>
    <row r="220" spans="1:8" s="144" customFormat="1" ht="22.5" x14ac:dyDescent="0.2">
      <c r="A220" s="171">
        <v>107</v>
      </c>
      <c r="B220" s="172" t="s">
        <v>295</v>
      </c>
      <c r="C220" s="172" t="s">
        <v>730</v>
      </c>
      <c r="D220" s="172" t="s">
        <v>731</v>
      </c>
      <c r="E220" s="172" t="s">
        <v>0</v>
      </c>
      <c r="F220" s="173">
        <v>6.6</v>
      </c>
      <c r="G220" s="359"/>
      <c r="H220" s="174">
        <f t="shared" si="23"/>
        <v>0</v>
      </c>
    </row>
    <row r="221" spans="1:8" s="144" customFormat="1" x14ac:dyDescent="0.2">
      <c r="A221" s="175"/>
      <c r="B221" s="176"/>
      <c r="C221" s="176"/>
      <c r="D221" s="176" t="s">
        <v>732</v>
      </c>
      <c r="E221" s="176"/>
      <c r="F221" s="177">
        <v>6.6</v>
      </c>
      <c r="G221" s="361"/>
      <c r="H221" s="174">
        <f t="shared" si="23"/>
        <v>0</v>
      </c>
    </row>
    <row r="222" spans="1:8" s="144" customFormat="1" ht="22.5" x14ac:dyDescent="0.2">
      <c r="A222" s="171">
        <v>108</v>
      </c>
      <c r="B222" s="172" t="s">
        <v>295</v>
      </c>
      <c r="C222" s="172" t="s">
        <v>495</v>
      </c>
      <c r="D222" s="172" t="s">
        <v>496</v>
      </c>
      <c r="E222" s="172" t="s">
        <v>165</v>
      </c>
      <c r="F222" s="173">
        <v>1</v>
      </c>
      <c r="G222" s="359"/>
      <c r="H222" s="174">
        <f t="shared" si="23"/>
        <v>0</v>
      </c>
    </row>
    <row r="223" spans="1:8" s="144" customFormat="1" ht="22.5" x14ac:dyDescent="0.2">
      <c r="A223" s="183">
        <v>109</v>
      </c>
      <c r="B223" s="184" t="s">
        <v>497</v>
      </c>
      <c r="C223" s="184" t="s">
        <v>498</v>
      </c>
      <c r="D223" s="184" t="s">
        <v>733</v>
      </c>
      <c r="E223" s="184" t="s">
        <v>165</v>
      </c>
      <c r="F223" s="185">
        <v>1</v>
      </c>
      <c r="G223" s="360"/>
      <c r="H223" s="174">
        <f t="shared" si="23"/>
        <v>0</v>
      </c>
    </row>
    <row r="224" spans="1:8" s="144" customFormat="1" ht="22.5" x14ac:dyDescent="0.2">
      <c r="A224" s="171">
        <v>110</v>
      </c>
      <c r="B224" s="172" t="s">
        <v>295</v>
      </c>
      <c r="C224" s="172" t="s">
        <v>499</v>
      </c>
      <c r="D224" s="172" t="s">
        <v>734</v>
      </c>
      <c r="E224" s="172" t="s">
        <v>165</v>
      </c>
      <c r="F224" s="173">
        <v>4</v>
      </c>
      <c r="G224" s="359"/>
      <c r="H224" s="174">
        <f t="shared" si="23"/>
        <v>0</v>
      </c>
    </row>
    <row r="225" spans="1:8" s="144" customFormat="1" ht="22.5" x14ac:dyDescent="0.2">
      <c r="A225" s="183">
        <v>111</v>
      </c>
      <c r="B225" s="184" t="s">
        <v>363</v>
      </c>
      <c r="C225" s="184" t="s">
        <v>735</v>
      </c>
      <c r="D225" s="184" t="s">
        <v>736</v>
      </c>
      <c r="E225" s="184" t="s">
        <v>12</v>
      </c>
      <c r="F225" s="185">
        <v>1</v>
      </c>
      <c r="G225" s="360"/>
      <c r="H225" s="174">
        <f t="shared" si="23"/>
        <v>0</v>
      </c>
    </row>
    <row r="226" spans="1:8" s="144" customFormat="1" ht="22.5" x14ac:dyDescent="0.2">
      <c r="A226" s="183">
        <v>112</v>
      </c>
      <c r="B226" s="184" t="s">
        <v>363</v>
      </c>
      <c r="C226" s="184" t="s">
        <v>737</v>
      </c>
      <c r="D226" s="184" t="s">
        <v>738</v>
      </c>
      <c r="E226" s="184" t="s">
        <v>12</v>
      </c>
      <c r="F226" s="185">
        <v>1</v>
      </c>
      <c r="G226" s="360"/>
      <c r="H226" s="174">
        <f t="shared" si="23"/>
        <v>0</v>
      </c>
    </row>
    <row r="227" spans="1:8" s="144" customFormat="1" ht="22.5" x14ac:dyDescent="0.2">
      <c r="A227" s="183">
        <v>113</v>
      </c>
      <c r="B227" s="184" t="s">
        <v>363</v>
      </c>
      <c r="C227" s="184" t="s">
        <v>739</v>
      </c>
      <c r="D227" s="184" t="s">
        <v>740</v>
      </c>
      <c r="E227" s="184" t="s">
        <v>12</v>
      </c>
      <c r="F227" s="185">
        <v>1</v>
      </c>
      <c r="G227" s="360"/>
      <c r="H227" s="174">
        <f t="shared" si="23"/>
        <v>0</v>
      </c>
    </row>
    <row r="228" spans="1:8" s="144" customFormat="1" ht="22.5" x14ac:dyDescent="0.2">
      <c r="A228" s="183">
        <v>114</v>
      </c>
      <c r="B228" s="184" t="s">
        <v>363</v>
      </c>
      <c r="C228" s="184" t="s">
        <v>741</v>
      </c>
      <c r="D228" s="184" t="s">
        <v>742</v>
      </c>
      <c r="E228" s="184" t="s">
        <v>128</v>
      </c>
      <c r="F228" s="185">
        <v>1</v>
      </c>
      <c r="G228" s="360"/>
      <c r="H228" s="174">
        <f t="shared" si="23"/>
        <v>0</v>
      </c>
    </row>
    <row r="229" spans="1:8" s="144" customFormat="1" x14ac:dyDescent="0.2">
      <c r="A229" s="171">
        <v>115</v>
      </c>
      <c r="B229" s="172" t="s">
        <v>295</v>
      </c>
      <c r="C229" s="172" t="s">
        <v>500</v>
      </c>
      <c r="D229" s="172" t="s">
        <v>743</v>
      </c>
      <c r="E229" s="172" t="s">
        <v>165</v>
      </c>
      <c r="F229" s="173">
        <v>2</v>
      </c>
      <c r="G229" s="359"/>
      <c r="H229" s="174">
        <f t="shared" si="23"/>
        <v>0</v>
      </c>
    </row>
    <row r="230" spans="1:8" s="144" customFormat="1" ht="22.5" x14ac:dyDescent="0.2">
      <c r="A230" s="183">
        <v>116</v>
      </c>
      <c r="B230" s="184" t="s">
        <v>363</v>
      </c>
      <c r="C230" s="184" t="s">
        <v>744</v>
      </c>
      <c r="D230" s="184" t="s">
        <v>745</v>
      </c>
      <c r="E230" s="184" t="s">
        <v>128</v>
      </c>
      <c r="F230" s="185">
        <v>1</v>
      </c>
      <c r="G230" s="360"/>
      <c r="H230" s="174">
        <f t="shared" si="23"/>
        <v>0</v>
      </c>
    </row>
    <row r="231" spans="1:8" s="144" customFormat="1" ht="22.5" x14ac:dyDescent="0.2">
      <c r="A231" s="171">
        <v>117</v>
      </c>
      <c r="B231" s="172" t="s">
        <v>295</v>
      </c>
      <c r="C231" s="172" t="s">
        <v>746</v>
      </c>
      <c r="D231" s="172" t="s">
        <v>747</v>
      </c>
      <c r="E231" s="172" t="s">
        <v>165</v>
      </c>
      <c r="F231" s="173">
        <v>24</v>
      </c>
      <c r="G231" s="359"/>
      <c r="H231" s="174">
        <f t="shared" si="23"/>
        <v>0</v>
      </c>
    </row>
    <row r="232" spans="1:8" s="144" customFormat="1" ht="22.5" x14ac:dyDescent="0.2">
      <c r="A232" s="171">
        <v>118</v>
      </c>
      <c r="B232" s="172" t="s">
        <v>295</v>
      </c>
      <c r="C232" s="172" t="s">
        <v>748</v>
      </c>
      <c r="D232" s="172" t="s">
        <v>749</v>
      </c>
      <c r="E232" s="172" t="s">
        <v>165</v>
      </c>
      <c r="F232" s="173">
        <v>24</v>
      </c>
      <c r="G232" s="359"/>
      <c r="H232" s="174">
        <f t="shared" si="23"/>
        <v>0</v>
      </c>
    </row>
    <row r="233" spans="1:8" s="144" customFormat="1" x14ac:dyDescent="0.2">
      <c r="A233" s="175"/>
      <c r="B233" s="176"/>
      <c r="C233" s="176"/>
      <c r="D233" s="176" t="s">
        <v>750</v>
      </c>
      <c r="E233" s="176"/>
      <c r="F233" s="177">
        <v>12</v>
      </c>
      <c r="G233" s="178"/>
      <c r="H233" s="178"/>
    </row>
    <row r="234" spans="1:8" s="144" customFormat="1" x14ac:dyDescent="0.2">
      <c r="A234" s="175"/>
      <c r="B234" s="176"/>
      <c r="C234" s="176"/>
      <c r="D234" s="176" t="s">
        <v>751</v>
      </c>
      <c r="E234" s="176"/>
      <c r="F234" s="177">
        <v>12</v>
      </c>
      <c r="G234" s="178"/>
      <c r="H234" s="178"/>
    </row>
    <row r="235" spans="1:8" s="144" customFormat="1" x14ac:dyDescent="0.2">
      <c r="A235" s="179"/>
      <c r="B235" s="180"/>
      <c r="C235" s="180"/>
      <c r="D235" s="180" t="s">
        <v>158</v>
      </c>
      <c r="E235" s="180"/>
      <c r="F235" s="181">
        <v>24</v>
      </c>
      <c r="G235" s="182"/>
      <c r="H235" s="182"/>
    </row>
    <row r="236" spans="1:8" s="144" customFormat="1" ht="22.5" x14ac:dyDescent="0.2">
      <c r="A236" s="183">
        <v>119</v>
      </c>
      <c r="B236" s="184" t="s">
        <v>299</v>
      </c>
      <c r="C236" s="184" t="s">
        <v>752</v>
      </c>
      <c r="D236" s="184" t="s">
        <v>753</v>
      </c>
      <c r="E236" s="184" t="s">
        <v>0</v>
      </c>
      <c r="F236" s="185">
        <v>24</v>
      </c>
      <c r="G236" s="360"/>
      <c r="H236" s="174">
        <f t="shared" ref="H236:H237" si="24">G236*F236</f>
        <v>0</v>
      </c>
    </row>
    <row r="237" spans="1:8" s="144" customFormat="1" ht="22.5" x14ac:dyDescent="0.2">
      <c r="A237" s="171">
        <v>120</v>
      </c>
      <c r="B237" s="172" t="s">
        <v>295</v>
      </c>
      <c r="C237" s="172" t="s">
        <v>754</v>
      </c>
      <c r="D237" s="172" t="s">
        <v>755</v>
      </c>
      <c r="E237" s="172" t="s">
        <v>165</v>
      </c>
      <c r="F237" s="173">
        <v>4</v>
      </c>
      <c r="G237" s="359"/>
      <c r="H237" s="174">
        <f t="shared" si="24"/>
        <v>0</v>
      </c>
    </row>
    <row r="238" spans="1:8" s="144" customFormat="1" x14ac:dyDescent="0.2">
      <c r="A238" s="175"/>
      <c r="B238" s="176"/>
      <c r="C238" s="176"/>
      <c r="D238" s="176" t="s">
        <v>756</v>
      </c>
      <c r="E238" s="176"/>
      <c r="F238" s="177">
        <v>3</v>
      </c>
      <c r="G238" s="178"/>
      <c r="H238" s="178"/>
    </row>
    <row r="239" spans="1:8" s="144" customFormat="1" x14ac:dyDescent="0.2">
      <c r="A239" s="175"/>
      <c r="B239" s="176"/>
      <c r="C239" s="176"/>
      <c r="D239" s="176" t="s">
        <v>757</v>
      </c>
      <c r="E239" s="176"/>
      <c r="F239" s="177">
        <v>1</v>
      </c>
      <c r="G239" s="178"/>
      <c r="H239" s="178"/>
    </row>
    <row r="240" spans="1:8" s="144" customFormat="1" x14ac:dyDescent="0.2">
      <c r="A240" s="179"/>
      <c r="B240" s="180"/>
      <c r="C240" s="180"/>
      <c r="D240" s="180" t="s">
        <v>158</v>
      </c>
      <c r="E240" s="180"/>
      <c r="F240" s="181">
        <v>4</v>
      </c>
      <c r="G240" s="182"/>
      <c r="H240" s="182"/>
    </row>
    <row r="241" spans="1:8" s="144" customFormat="1" ht="22.5" x14ac:dyDescent="0.2">
      <c r="A241" s="171">
        <v>121</v>
      </c>
      <c r="B241" s="172" t="s">
        <v>295</v>
      </c>
      <c r="C241" s="172" t="s">
        <v>758</v>
      </c>
      <c r="D241" s="172" t="s">
        <v>759</v>
      </c>
      <c r="E241" s="172" t="s">
        <v>165</v>
      </c>
      <c r="F241" s="173">
        <v>1</v>
      </c>
      <c r="G241" s="359"/>
      <c r="H241" s="174">
        <f t="shared" ref="H241:H248" si="25">G241*F241</f>
        <v>0</v>
      </c>
    </row>
    <row r="242" spans="1:8" s="144" customFormat="1" ht="22.5" x14ac:dyDescent="0.2">
      <c r="A242" s="171">
        <v>122</v>
      </c>
      <c r="B242" s="172" t="s">
        <v>295</v>
      </c>
      <c r="C242" s="172" t="s">
        <v>760</v>
      </c>
      <c r="D242" s="172" t="s">
        <v>761</v>
      </c>
      <c r="E242" s="172" t="s">
        <v>165</v>
      </c>
      <c r="F242" s="173">
        <v>1</v>
      </c>
      <c r="G242" s="359"/>
      <c r="H242" s="174">
        <f t="shared" si="25"/>
        <v>0</v>
      </c>
    </row>
    <row r="243" spans="1:8" s="144" customFormat="1" ht="22.5" x14ac:dyDescent="0.2">
      <c r="A243" s="171">
        <v>123</v>
      </c>
      <c r="B243" s="172" t="s">
        <v>295</v>
      </c>
      <c r="C243" s="172" t="s">
        <v>762</v>
      </c>
      <c r="D243" s="172" t="s">
        <v>763</v>
      </c>
      <c r="E243" s="172" t="s">
        <v>165</v>
      </c>
      <c r="F243" s="173">
        <v>3</v>
      </c>
      <c r="G243" s="359"/>
      <c r="H243" s="174">
        <f t="shared" si="25"/>
        <v>0</v>
      </c>
    </row>
    <row r="244" spans="1:8" s="144" customFormat="1" ht="22.5" x14ac:dyDescent="0.2">
      <c r="A244" s="171">
        <v>124</v>
      </c>
      <c r="B244" s="172" t="s">
        <v>295</v>
      </c>
      <c r="C244" s="172" t="s">
        <v>764</v>
      </c>
      <c r="D244" s="172" t="s">
        <v>765</v>
      </c>
      <c r="E244" s="172" t="s">
        <v>165</v>
      </c>
      <c r="F244" s="173">
        <v>3</v>
      </c>
      <c r="G244" s="359"/>
      <c r="H244" s="174">
        <f t="shared" si="25"/>
        <v>0</v>
      </c>
    </row>
    <row r="245" spans="1:8" s="144" customFormat="1" ht="22.5" x14ac:dyDescent="0.2">
      <c r="A245" s="171">
        <v>125</v>
      </c>
      <c r="B245" s="172" t="s">
        <v>295</v>
      </c>
      <c r="C245" s="172" t="s">
        <v>766</v>
      </c>
      <c r="D245" s="172" t="s">
        <v>767</v>
      </c>
      <c r="E245" s="172" t="s">
        <v>165</v>
      </c>
      <c r="F245" s="173">
        <v>1</v>
      </c>
      <c r="G245" s="359"/>
      <c r="H245" s="174">
        <f t="shared" si="25"/>
        <v>0</v>
      </c>
    </row>
    <row r="246" spans="1:8" s="144" customFormat="1" ht="22.5" x14ac:dyDescent="0.2">
      <c r="A246" s="183">
        <v>126</v>
      </c>
      <c r="B246" s="184" t="s">
        <v>299</v>
      </c>
      <c r="C246" s="184" t="s">
        <v>768</v>
      </c>
      <c r="D246" s="184" t="s">
        <v>769</v>
      </c>
      <c r="E246" s="184" t="s">
        <v>128</v>
      </c>
      <c r="F246" s="185">
        <v>0.97</v>
      </c>
      <c r="G246" s="360"/>
      <c r="H246" s="174">
        <f t="shared" si="25"/>
        <v>0</v>
      </c>
    </row>
    <row r="247" spans="1:8" s="144" customFormat="1" ht="22.5" x14ac:dyDescent="0.2">
      <c r="A247" s="171">
        <v>127</v>
      </c>
      <c r="B247" s="172" t="s">
        <v>295</v>
      </c>
      <c r="C247" s="172" t="s">
        <v>770</v>
      </c>
      <c r="D247" s="172" t="s">
        <v>771</v>
      </c>
      <c r="E247" s="172" t="s">
        <v>165</v>
      </c>
      <c r="F247" s="173">
        <v>1</v>
      </c>
      <c r="G247" s="359"/>
      <c r="H247" s="174">
        <f t="shared" si="25"/>
        <v>0</v>
      </c>
    </row>
    <row r="248" spans="1:8" s="144" customFormat="1" ht="22.5" x14ac:dyDescent="0.2">
      <c r="A248" s="171">
        <v>128</v>
      </c>
      <c r="B248" s="172" t="s">
        <v>295</v>
      </c>
      <c r="C248" s="172" t="s">
        <v>772</v>
      </c>
      <c r="D248" s="172" t="s">
        <v>773</v>
      </c>
      <c r="E248" s="172" t="s">
        <v>159</v>
      </c>
      <c r="F248" s="173">
        <v>10.036</v>
      </c>
      <c r="G248" s="359"/>
      <c r="H248" s="174">
        <f t="shared" si="25"/>
        <v>0</v>
      </c>
    </row>
    <row r="249" spans="1:8" s="144" customFormat="1" x14ac:dyDescent="0.2">
      <c r="A249" s="167"/>
      <c r="B249" s="168"/>
      <c r="C249" s="168" t="s">
        <v>208</v>
      </c>
      <c r="D249" s="168" t="s">
        <v>209</v>
      </c>
      <c r="E249" s="168"/>
      <c r="F249" s="169"/>
      <c r="G249" s="170"/>
      <c r="H249" s="170"/>
    </row>
    <row r="250" spans="1:8" s="144" customFormat="1" x14ac:dyDescent="0.2">
      <c r="A250" s="171">
        <v>129</v>
      </c>
      <c r="B250" s="172" t="s">
        <v>208</v>
      </c>
      <c r="C250" s="172" t="s">
        <v>210</v>
      </c>
      <c r="D250" s="172" t="s">
        <v>211</v>
      </c>
      <c r="E250" s="172" t="s">
        <v>128</v>
      </c>
      <c r="F250" s="173">
        <v>65.52</v>
      </c>
      <c r="G250" s="359"/>
      <c r="H250" s="174">
        <f>G250*F250</f>
        <v>0</v>
      </c>
    </row>
    <row r="251" spans="1:8" s="144" customFormat="1" x14ac:dyDescent="0.2">
      <c r="A251" s="175"/>
      <c r="B251" s="176"/>
      <c r="C251" s="176"/>
      <c r="D251" s="176" t="s">
        <v>774</v>
      </c>
      <c r="E251" s="176"/>
      <c r="F251" s="177">
        <v>65.52</v>
      </c>
      <c r="G251" s="178"/>
      <c r="H251" s="178"/>
    </row>
    <row r="252" spans="1:8" s="144" customFormat="1" ht="22.5" x14ac:dyDescent="0.2">
      <c r="A252" s="183">
        <v>130</v>
      </c>
      <c r="B252" s="184" t="s">
        <v>501</v>
      </c>
      <c r="C252" s="184" t="s">
        <v>502</v>
      </c>
      <c r="D252" s="184" t="s">
        <v>775</v>
      </c>
      <c r="E252" s="184" t="s">
        <v>165</v>
      </c>
      <c r="F252" s="185">
        <v>12</v>
      </c>
      <c r="G252" s="360"/>
      <c r="H252" s="174">
        <f t="shared" ref="H252:H253" si="26">G252*F252</f>
        <v>0</v>
      </c>
    </row>
    <row r="253" spans="1:8" s="144" customFormat="1" ht="22.5" x14ac:dyDescent="0.2">
      <c r="A253" s="171">
        <v>131</v>
      </c>
      <c r="B253" s="172" t="s">
        <v>208</v>
      </c>
      <c r="C253" s="172" t="s">
        <v>503</v>
      </c>
      <c r="D253" s="172" t="s">
        <v>504</v>
      </c>
      <c r="E253" s="172" t="s">
        <v>165</v>
      </c>
      <c r="F253" s="173">
        <v>1</v>
      </c>
      <c r="G253" s="359"/>
      <c r="H253" s="174">
        <f t="shared" si="26"/>
        <v>0</v>
      </c>
    </row>
    <row r="254" spans="1:8" s="144" customFormat="1" x14ac:dyDescent="0.2">
      <c r="A254" s="175"/>
      <c r="B254" s="176"/>
      <c r="C254" s="176"/>
      <c r="D254" s="176" t="s">
        <v>776</v>
      </c>
      <c r="E254" s="176"/>
      <c r="F254" s="177">
        <v>1</v>
      </c>
      <c r="G254" s="178"/>
      <c r="H254" s="178"/>
    </row>
    <row r="255" spans="1:8" s="144" customFormat="1" ht="22.5" x14ac:dyDescent="0.2">
      <c r="A255" s="183">
        <v>132</v>
      </c>
      <c r="B255" s="184" t="s">
        <v>363</v>
      </c>
      <c r="C255" s="184" t="s">
        <v>505</v>
      </c>
      <c r="D255" s="184" t="s">
        <v>1155</v>
      </c>
      <c r="E255" s="184" t="s">
        <v>165</v>
      </c>
      <c r="F255" s="185">
        <v>1</v>
      </c>
      <c r="G255" s="360"/>
      <c r="H255" s="174">
        <f t="shared" ref="H255:H256" si="27">G255*F255</f>
        <v>0</v>
      </c>
    </row>
    <row r="256" spans="1:8" s="144" customFormat="1" ht="22.5" x14ac:dyDescent="0.2">
      <c r="A256" s="171">
        <v>133</v>
      </c>
      <c r="B256" s="172" t="s">
        <v>208</v>
      </c>
      <c r="C256" s="172" t="s">
        <v>503</v>
      </c>
      <c r="D256" s="172" t="s">
        <v>777</v>
      </c>
      <c r="E256" s="172" t="s">
        <v>165</v>
      </c>
      <c r="F256" s="173">
        <v>4</v>
      </c>
      <c r="G256" s="359"/>
      <c r="H256" s="174">
        <f t="shared" si="27"/>
        <v>0</v>
      </c>
    </row>
    <row r="257" spans="1:8" s="144" customFormat="1" x14ac:dyDescent="0.2">
      <c r="A257" s="175"/>
      <c r="B257" s="176"/>
      <c r="C257" s="176"/>
      <c r="D257" s="176" t="s">
        <v>506</v>
      </c>
      <c r="E257" s="176"/>
      <c r="F257" s="177">
        <v>1</v>
      </c>
      <c r="G257" s="178"/>
      <c r="H257" s="178"/>
    </row>
    <row r="258" spans="1:8" s="144" customFormat="1" x14ac:dyDescent="0.2">
      <c r="A258" s="175"/>
      <c r="B258" s="176"/>
      <c r="C258" s="176"/>
      <c r="D258" s="176" t="s">
        <v>778</v>
      </c>
      <c r="E258" s="176"/>
      <c r="F258" s="177">
        <v>1</v>
      </c>
      <c r="G258" s="178"/>
      <c r="H258" s="178"/>
    </row>
    <row r="259" spans="1:8" s="144" customFormat="1" x14ac:dyDescent="0.2">
      <c r="A259" s="175"/>
      <c r="B259" s="176"/>
      <c r="C259" s="176"/>
      <c r="D259" s="176" t="s">
        <v>778</v>
      </c>
      <c r="E259" s="176"/>
      <c r="F259" s="177">
        <v>1</v>
      </c>
      <c r="G259" s="178"/>
      <c r="H259" s="178"/>
    </row>
    <row r="260" spans="1:8" s="144" customFormat="1" x14ac:dyDescent="0.2">
      <c r="A260" s="175"/>
      <c r="B260" s="176"/>
      <c r="C260" s="176"/>
      <c r="D260" s="176" t="s">
        <v>507</v>
      </c>
      <c r="E260" s="176"/>
      <c r="F260" s="177">
        <v>1</v>
      </c>
      <c r="G260" s="178"/>
      <c r="H260" s="178"/>
    </row>
    <row r="261" spans="1:8" s="144" customFormat="1" x14ac:dyDescent="0.2">
      <c r="A261" s="179"/>
      <c r="B261" s="180"/>
      <c r="C261" s="180"/>
      <c r="D261" s="180" t="s">
        <v>158</v>
      </c>
      <c r="E261" s="180"/>
      <c r="F261" s="181">
        <v>4</v>
      </c>
      <c r="G261" s="182"/>
      <c r="H261" s="182"/>
    </row>
    <row r="262" spans="1:8" s="144" customFormat="1" ht="22.5" x14ac:dyDescent="0.2">
      <c r="A262" s="183">
        <v>134</v>
      </c>
      <c r="B262" s="184" t="s">
        <v>363</v>
      </c>
      <c r="C262" s="184" t="s">
        <v>508</v>
      </c>
      <c r="D262" s="184" t="s">
        <v>779</v>
      </c>
      <c r="E262" s="184" t="s">
        <v>165</v>
      </c>
      <c r="F262" s="185">
        <v>1</v>
      </c>
      <c r="G262" s="360"/>
      <c r="H262" s="174">
        <f t="shared" ref="H262:H267" si="28">G262*F262</f>
        <v>0</v>
      </c>
    </row>
    <row r="263" spans="1:8" s="144" customFormat="1" ht="22.5" x14ac:dyDescent="0.2">
      <c r="A263" s="183">
        <v>135</v>
      </c>
      <c r="B263" s="184" t="s">
        <v>363</v>
      </c>
      <c r="C263" s="184" t="s">
        <v>509</v>
      </c>
      <c r="D263" s="184" t="s">
        <v>1154</v>
      </c>
      <c r="E263" s="184" t="s">
        <v>165</v>
      </c>
      <c r="F263" s="185">
        <v>1</v>
      </c>
      <c r="G263" s="360"/>
      <c r="H263" s="174">
        <f t="shared" si="28"/>
        <v>0</v>
      </c>
    </row>
    <row r="264" spans="1:8" s="144" customFormat="1" ht="22.5" x14ac:dyDescent="0.2">
      <c r="A264" s="183">
        <v>136</v>
      </c>
      <c r="B264" s="184" t="s">
        <v>363</v>
      </c>
      <c r="C264" s="184" t="s">
        <v>780</v>
      </c>
      <c r="D264" s="184" t="s">
        <v>781</v>
      </c>
      <c r="E264" s="184" t="s">
        <v>165</v>
      </c>
      <c r="F264" s="185">
        <v>1</v>
      </c>
      <c r="G264" s="360"/>
      <c r="H264" s="174">
        <f t="shared" si="28"/>
        <v>0</v>
      </c>
    </row>
    <row r="265" spans="1:8" s="144" customFormat="1" ht="22.5" x14ac:dyDescent="0.2">
      <c r="A265" s="183">
        <v>137</v>
      </c>
      <c r="B265" s="184" t="s">
        <v>363</v>
      </c>
      <c r="C265" s="184" t="s">
        <v>782</v>
      </c>
      <c r="D265" s="184" t="s">
        <v>1158</v>
      </c>
      <c r="E265" s="184" t="s">
        <v>165</v>
      </c>
      <c r="F265" s="185">
        <v>1</v>
      </c>
      <c r="G265" s="360"/>
      <c r="H265" s="174">
        <f t="shared" si="28"/>
        <v>0</v>
      </c>
    </row>
    <row r="266" spans="1:8" s="144" customFormat="1" ht="22.5" x14ac:dyDescent="0.2">
      <c r="A266" s="171">
        <v>138</v>
      </c>
      <c r="B266" s="172" t="s">
        <v>208</v>
      </c>
      <c r="C266" s="172" t="s">
        <v>510</v>
      </c>
      <c r="D266" s="172" t="s">
        <v>783</v>
      </c>
      <c r="E266" s="172" t="s">
        <v>165</v>
      </c>
      <c r="F266" s="173">
        <v>1</v>
      </c>
      <c r="G266" s="359"/>
      <c r="H266" s="174">
        <f t="shared" si="28"/>
        <v>0</v>
      </c>
    </row>
    <row r="267" spans="1:8" s="144" customFormat="1" ht="22.5" x14ac:dyDescent="0.2">
      <c r="A267" s="183">
        <v>139</v>
      </c>
      <c r="B267" s="184" t="s">
        <v>363</v>
      </c>
      <c r="C267" s="184" t="s">
        <v>505</v>
      </c>
      <c r="D267" s="184" t="s">
        <v>784</v>
      </c>
      <c r="E267" s="184" t="s">
        <v>165</v>
      </c>
      <c r="F267" s="185">
        <v>1</v>
      </c>
      <c r="G267" s="360"/>
      <c r="H267" s="174">
        <f t="shared" si="28"/>
        <v>0</v>
      </c>
    </row>
    <row r="268" spans="1:8" s="144" customFormat="1" x14ac:dyDescent="0.2">
      <c r="A268" s="175"/>
      <c r="B268" s="176"/>
      <c r="C268" s="176"/>
      <c r="D268" s="176" t="s">
        <v>511</v>
      </c>
      <c r="E268" s="176"/>
      <c r="F268" s="177">
        <v>1</v>
      </c>
      <c r="G268" s="178"/>
      <c r="H268" s="178"/>
    </row>
    <row r="269" spans="1:8" s="144" customFormat="1" x14ac:dyDescent="0.2">
      <c r="A269" s="171">
        <v>140</v>
      </c>
      <c r="B269" s="172" t="s">
        <v>208</v>
      </c>
      <c r="C269" s="172" t="s">
        <v>512</v>
      </c>
      <c r="D269" s="172" t="s">
        <v>785</v>
      </c>
      <c r="E269" s="172" t="s">
        <v>165</v>
      </c>
      <c r="F269" s="173">
        <v>1</v>
      </c>
      <c r="G269" s="359"/>
      <c r="H269" s="174">
        <f>G269*F269</f>
        <v>0</v>
      </c>
    </row>
    <row r="270" spans="1:8" s="144" customFormat="1" ht="22.5" x14ac:dyDescent="0.2">
      <c r="A270" s="183">
        <v>141</v>
      </c>
      <c r="B270" s="184" t="s">
        <v>363</v>
      </c>
      <c r="C270" s="184" t="s">
        <v>513</v>
      </c>
      <c r="D270" s="184" t="s">
        <v>786</v>
      </c>
      <c r="E270" s="184" t="s">
        <v>165</v>
      </c>
      <c r="F270" s="185">
        <v>1</v>
      </c>
      <c r="G270" s="360"/>
      <c r="H270" s="174">
        <f t="shared" ref="H270:H277" si="29">G270*F270</f>
        <v>0</v>
      </c>
    </row>
    <row r="271" spans="1:8" s="144" customFormat="1" ht="22.5" x14ac:dyDescent="0.2">
      <c r="A271" s="171">
        <v>142</v>
      </c>
      <c r="B271" s="172" t="s">
        <v>208</v>
      </c>
      <c r="C271" s="172" t="s">
        <v>514</v>
      </c>
      <c r="D271" s="172" t="s">
        <v>515</v>
      </c>
      <c r="E271" s="172" t="s">
        <v>165</v>
      </c>
      <c r="F271" s="173">
        <v>2</v>
      </c>
      <c r="G271" s="359"/>
      <c r="H271" s="174">
        <f t="shared" si="29"/>
        <v>0</v>
      </c>
    </row>
    <row r="272" spans="1:8" s="144" customFormat="1" ht="22.5" x14ac:dyDescent="0.2">
      <c r="A272" s="183">
        <v>143</v>
      </c>
      <c r="B272" s="184" t="s">
        <v>363</v>
      </c>
      <c r="C272" s="184" t="s">
        <v>516</v>
      </c>
      <c r="D272" s="184" t="s">
        <v>787</v>
      </c>
      <c r="E272" s="184" t="s">
        <v>165</v>
      </c>
      <c r="F272" s="185">
        <v>1</v>
      </c>
      <c r="G272" s="360"/>
      <c r="H272" s="174">
        <f t="shared" si="29"/>
        <v>0</v>
      </c>
    </row>
    <row r="273" spans="1:8" s="144" customFormat="1" ht="22.5" x14ac:dyDescent="0.2">
      <c r="A273" s="183">
        <v>144</v>
      </c>
      <c r="B273" s="184" t="s">
        <v>363</v>
      </c>
      <c r="C273" s="184" t="s">
        <v>508</v>
      </c>
      <c r="D273" s="184" t="s">
        <v>788</v>
      </c>
      <c r="E273" s="184" t="s">
        <v>165</v>
      </c>
      <c r="F273" s="185">
        <v>1</v>
      </c>
      <c r="G273" s="360"/>
      <c r="H273" s="174">
        <f t="shared" si="29"/>
        <v>0</v>
      </c>
    </row>
    <row r="274" spans="1:8" s="144" customFormat="1" x14ac:dyDescent="0.2">
      <c r="A274" s="171">
        <v>145</v>
      </c>
      <c r="B274" s="172" t="s">
        <v>208</v>
      </c>
      <c r="C274" s="172" t="s">
        <v>517</v>
      </c>
      <c r="D274" s="172" t="s">
        <v>518</v>
      </c>
      <c r="E274" s="172" t="s">
        <v>165</v>
      </c>
      <c r="F274" s="173">
        <v>2</v>
      </c>
      <c r="G274" s="359"/>
      <c r="H274" s="174">
        <f t="shared" si="29"/>
        <v>0</v>
      </c>
    </row>
    <row r="275" spans="1:8" s="144" customFormat="1" ht="22.5" x14ac:dyDescent="0.2">
      <c r="A275" s="183">
        <v>146</v>
      </c>
      <c r="B275" s="184" t="s">
        <v>479</v>
      </c>
      <c r="C275" s="184" t="s">
        <v>519</v>
      </c>
      <c r="D275" s="184" t="s">
        <v>789</v>
      </c>
      <c r="E275" s="184" t="s">
        <v>165</v>
      </c>
      <c r="F275" s="185">
        <v>1</v>
      </c>
      <c r="G275" s="360"/>
      <c r="H275" s="174">
        <f t="shared" si="29"/>
        <v>0</v>
      </c>
    </row>
    <row r="276" spans="1:8" s="144" customFormat="1" ht="22.5" x14ac:dyDescent="0.2">
      <c r="A276" s="183">
        <v>147</v>
      </c>
      <c r="B276" s="184" t="s">
        <v>479</v>
      </c>
      <c r="C276" s="184" t="s">
        <v>520</v>
      </c>
      <c r="D276" s="184" t="s">
        <v>790</v>
      </c>
      <c r="E276" s="184" t="s">
        <v>165</v>
      </c>
      <c r="F276" s="185">
        <v>1</v>
      </c>
      <c r="G276" s="360"/>
      <c r="H276" s="174">
        <f t="shared" si="29"/>
        <v>0</v>
      </c>
    </row>
    <row r="277" spans="1:8" s="144" customFormat="1" ht="22.5" x14ac:dyDescent="0.2">
      <c r="A277" s="171">
        <v>148</v>
      </c>
      <c r="B277" s="172" t="s">
        <v>208</v>
      </c>
      <c r="C277" s="172" t="s">
        <v>791</v>
      </c>
      <c r="D277" s="172" t="s">
        <v>792</v>
      </c>
      <c r="E277" s="172" t="s">
        <v>12</v>
      </c>
      <c r="F277" s="173">
        <v>9</v>
      </c>
      <c r="G277" s="359"/>
      <c r="H277" s="174">
        <f t="shared" si="29"/>
        <v>0</v>
      </c>
    </row>
    <row r="278" spans="1:8" s="144" customFormat="1" x14ac:dyDescent="0.2">
      <c r="A278" s="175"/>
      <c r="B278" s="176"/>
      <c r="C278" s="176"/>
      <c r="D278" s="176" t="s">
        <v>793</v>
      </c>
      <c r="E278" s="176"/>
      <c r="F278" s="177">
        <v>9</v>
      </c>
      <c r="G278" s="361"/>
      <c r="H278" s="178"/>
    </row>
    <row r="279" spans="1:8" s="144" customFormat="1" x14ac:dyDescent="0.2">
      <c r="A279" s="183">
        <v>149</v>
      </c>
      <c r="B279" s="184" t="s">
        <v>363</v>
      </c>
      <c r="C279" s="184" t="s">
        <v>794</v>
      </c>
      <c r="D279" s="184" t="s">
        <v>795</v>
      </c>
      <c r="E279" s="184" t="s">
        <v>165</v>
      </c>
      <c r="F279" s="185">
        <v>9</v>
      </c>
      <c r="G279" s="360"/>
      <c r="H279" s="174">
        <f t="shared" ref="H279:H281" si="30">G279*F279</f>
        <v>0</v>
      </c>
    </row>
    <row r="280" spans="1:8" s="144" customFormat="1" ht="22.5" x14ac:dyDescent="0.2">
      <c r="A280" s="171">
        <v>150</v>
      </c>
      <c r="B280" s="172" t="s">
        <v>208</v>
      </c>
      <c r="C280" s="172" t="s">
        <v>521</v>
      </c>
      <c r="D280" s="172" t="s">
        <v>522</v>
      </c>
      <c r="E280" s="172" t="s">
        <v>159</v>
      </c>
      <c r="F280" s="173">
        <v>41.286000000000001</v>
      </c>
      <c r="G280" s="359"/>
      <c r="H280" s="174">
        <f t="shared" si="30"/>
        <v>0</v>
      </c>
    </row>
    <row r="281" spans="1:8" s="144" customFormat="1" ht="22.5" x14ac:dyDescent="0.2">
      <c r="A281" s="171">
        <v>151</v>
      </c>
      <c r="B281" s="172" t="s">
        <v>208</v>
      </c>
      <c r="C281" s="172" t="s">
        <v>796</v>
      </c>
      <c r="D281" s="172" t="s">
        <v>797</v>
      </c>
      <c r="E281" s="172" t="s">
        <v>159</v>
      </c>
      <c r="F281" s="173">
        <v>3</v>
      </c>
      <c r="G281" s="359"/>
      <c r="H281" s="174">
        <f t="shared" si="30"/>
        <v>0</v>
      </c>
    </row>
    <row r="282" spans="1:8" s="144" customFormat="1" ht="22.5" x14ac:dyDescent="0.2">
      <c r="A282" s="175"/>
      <c r="B282" s="176"/>
      <c r="C282" s="176"/>
      <c r="D282" s="176" t="s">
        <v>798</v>
      </c>
      <c r="E282" s="176"/>
      <c r="F282" s="177">
        <v>3</v>
      </c>
      <c r="G282" s="178"/>
      <c r="H282" s="178"/>
    </row>
    <row r="283" spans="1:8" s="144" customFormat="1" ht="22.5" x14ac:dyDescent="0.2">
      <c r="A283" s="171">
        <v>152</v>
      </c>
      <c r="B283" s="172" t="s">
        <v>208</v>
      </c>
      <c r="C283" s="172" t="s">
        <v>799</v>
      </c>
      <c r="D283" s="172" t="s">
        <v>800</v>
      </c>
      <c r="E283" s="172" t="s">
        <v>159</v>
      </c>
      <c r="F283" s="173">
        <v>1.2989999999999999</v>
      </c>
      <c r="G283" s="359"/>
      <c r="H283" s="174">
        <f t="shared" ref="H283:H285" si="31">G283*F283</f>
        <v>0</v>
      </c>
    </row>
    <row r="284" spans="1:8" s="144" customFormat="1" ht="22.5" x14ac:dyDescent="0.2">
      <c r="A284" s="171">
        <v>153</v>
      </c>
      <c r="B284" s="172" t="s">
        <v>208</v>
      </c>
      <c r="C284" s="172" t="s">
        <v>523</v>
      </c>
      <c r="D284" s="172" t="s">
        <v>524</v>
      </c>
      <c r="E284" s="172" t="s">
        <v>159</v>
      </c>
      <c r="F284" s="173">
        <v>41.286000000000001</v>
      </c>
      <c r="G284" s="359"/>
      <c r="H284" s="174">
        <f t="shared" si="31"/>
        <v>0</v>
      </c>
    </row>
    <row r="285" spans="1:8" s="144" customFormat="1" ht="22.5" x14ac:dyDescent="0.2">
      <c r="A285" s="171">
        <v>154</v>
      </c>
      <c r="B285" s="172" t="s">
        <v>208</v>
      </c>
      <c r="C285" s="172" t="s">
        <v>525</v>
      </c>
      <c r="D285" s="172" t="s">
        <v>526</v>
      </c>
      <c r="E285" s="172" t="s">
        <v>244</v>
      </c>
      <c r="F285" s="173">
        <v>8078.2430000000004</v>
      </c>
      <c r="G285" s="359"/>
      <c r="H285" s="174">
        <f t="shared" si="31"/>
        <v>0</v>
      </c>
    </row>
    <row r="286" spans="1:8" s="144" customFormat="1" x14ac:dyDescent="0.2">
      <c r="A286" s="167"/>
      <c r="B286" s="168"/>
      <c r="C286" s="168" t="s">
        <v>527</v>
      </c>
      <c r="D286" s="168" t="s">
        <v>528</v>
      </c>
      <c r="E286" s="168"/>
      <c r="F286" s="169"/>
      <c r="G286" s="170"/>
      <c r="H286" s="170"/>
    </row>
    <row r="287" spans="1:8" s="144" customFormat="1" ht="22.5" x14ac:dyDescent="0.2">
      <c r="A287" s="171">
        <v>155</v>
      </c>
      <c r="B287" s="172" t="s">
        <v>527</v>
      </c>
      <c r="C287" s="172" t="s">
        <v>529</v>
      </c>
      <c r="D287" s="172" t="s">
        <v>530</v>
      </c>
      <c r="E287" s="172" t="s">
        <v>128</v>
      </c>
      <c r="F287" s="173">
        <v>308.5</v>
      </c>
      <c r="G287" s="359"/>
      <c r="H287" s="174">
        <f>G287*F287</f>
        <v>0</v>
      </c>
    </row>
    <row r="288" spans="1:8" s="144" customFormat="1" x14ac:dyDescent="0.2">
      <c r="A288" s="175"/>
      <c r="B288" s="176"/>
      <c r="C288" s="176"/>
      <c r="D288" s="176" t="s">
        <v>531</v>
      </c>
      <c r="E288" s="176"/>
      <c r="F288" s="177">
        <v>63.7</v>
      </c>
      <c r="G288" s="178"/>
      <c r="H288" s="178"/>
    </row>
    <row r="289" spans="1:8" s="144" customFormat="1" x14ac:dyDescent="0.2">
      <c r="A289" s="175"/>
      <c r="B289" s="176"/>
      <c r="C289" s="176"/>
      <c r="D289" s="176" t="s">
        <v>532</v>
      </c>
      <c r="E289" s="176"/>
      <c r="F289" s="177">
        <v>244.8</v>
      </c>
      <c r="G289" s="178"/>
      <c r="H289" s="178"/>
    </row>
    <row r="290" spans="1:8" s="144" customFormat="1" x14ac:dyDescent="0.2">
      <c r="A290" s="179"/>
      <c r="B290" s="180"/>
      <c r="C290" s="180"/>
      <c r="D290" s="180" t="s">
        <v>158</v>
      </c>
      <c r="E290" s="180"/>
      <c r="F290" s="181">
        <v>308.5</v>
      </c>
      <c r="G290" s="182"/>
      <c r="H290" s="182"/>
    </row>
    <row r="291" spans="1:8" s="144" customFormat="1" ht="22.5" x14ac:dyDescent="0.2">
      <c r="A291" s="171">
        <v>156</v>
      </c>
      <c r="B291" s="172" t="s">
        <v>527</v>
      </c>
      <c r="C291" s="172" t="s">
        <v>533</v>
      </c>
      <c r="D291" s="172" t="s">
        <v>534</v>
      </c>
      <c r="E291" s="172" t="s">
        <v>128</v>
      </c>
      <c r="F291" s="173">
        <v>202.7</v>
      </c>
      <c r="G291" s="359"/>
      <c r="H291" s="174">
        <f>G291*F291</f>
        <v>0</v>
      </c>
    </row>
    <row r="292" spans="1:8" s="144" customFormat="1" x14ac:dyDescent="0.2">
      <c r="A292" s="175"/>
      <c r="B292" s="176"/>
      <c r="C292" s="176"/>
      <c r="D292" s="176" t="s">
        <v>535</v>
      </c>
      <c r="E292" s="176"/>
      <c r="F292" s="177">
        <v>20.3</v>
      </c>
      <c r="G292" s="178"/>
      <c r="H292" s="178"/>
    </row>
    <row r="293" spans="1:8" s="144" customFormat="1" x14ac:dyDescent="0.2">
      <c r="A293" s="175"/>
      <c r="B293" s="176"/>
      <c r="C293" s="176"/>
      <c r="D293" s="176" t="s">
        <v>536</v>
      </c>
      <c r="E293" s="176"/>
      <c r="F293" s="177">
        <v>81.900000000000006</v>
      </c>
      <c r="G293" s="178"/>
      <c r="H293" s="178"/>
    </row>
    <row r="294" spans="1:8" s="144" customFormat="1" x14ac:dyDescent="0.2">
      <c r="A294" s="175"/>
      <c r="B294" s="176"/>
      <c r="C294" s="176"/>
      <c r="D294" s="176" t="s">
        <v>537</v>
      </c>
      <c r="E294" s="176"/>
      <c r="F294" s="177">
        <v>39.1</v>
      </c>
      <c r="G294" s="178"/>
      <c r="H294" s="178"/>
    </row>
    <row r="295" spans="1:8" s="144" customFormat="1" x14ac:dyDescent="0.2">
      <c r="A295" s="175"/>
      <c r="B295" s="176"/>
      <c r="C295" s="176"/>
      <c r="D295" s="176" t="s">
        <v>538</v>
      </c>
      <c r="E295" s="176"/>
      <c r="F295" s="177">
        <v>61.4</v>
      </c>
      <c r="G295" s="178"/>
      <c r="H295" s="178"/>
    </row>
    <row r="296" spans="1:8" s="144" customFormat="1" x14ac:dyDescent="0.2">
      <c r="A296" s="179"/>
      <c r="B296" s="180"/>
      <c r="C296" s="180"/>
      <c r="D296" s="180" t="s">
        <v>158</v>
      </c>
      <c r="E296" s="180"/>
      <c r="F296" s="181">
        <v>202.7</v>
      </c>
      <c r="G296" s="182"/>
      <c r="H296" s="182"/>
    </row>
    <row r="297" spans="1:8" s="144" customFormat="1" x14ac:dyDescent="0.2">
      <c r="A297" s="183">
        <v>157</v>
      </c>
      <c r="B297" s="184" t="s">
        <v>539</v>
      </c>
      <c r="C297" s="184" t="s">
        <v>540</v>
      </c>
      <c r="D297" s="184" t="s">
        <v>541</v>
      </c>
      <c r="E297" s="184" t="s">
        <v>128</v>
      </c>
      <c r="F297" s="185">
        <v>222.97</v>
      </c>
      <c r="G297" s="360"/>
      <c r="H297" s="174">
        <f>G297*F297</f>
        <v>0</v>
      </c>
    </row>
    <row r="298" spans="1:8" s="144" customFormat="1" x14ac:dyDescent="0.2">
      <c r="A298" s="179"/>
      <c r="B298" s="180"/>
      <c r="C298" s="180"/>
      <c r="D298" s="180" t="s">
        <v>542</v>
      </c>
      <c r="E298" s="180"/>
      <c r="F298" s="181">
        <v>222.97</v>
      </c>
      <c r="G298" s="182"/>
      <c r="H298" s="182"/>
    </row>
    <row r="299" spans="1:8" s="144" customFormat="1" x14ac:dyDescent="0.2">
      <c r="A299" s="183">
        <v>158</v>
      </c>
      <c r="B299" s="184" t="s">
        <v>539</v>
      </c>
      <c r="C299" s="184" t="s">
        <v>543</v>
      </c>
      <c r="D299" s="184" t="s">
        <v>544</v>
      </c>
      <c r="E299" s="184" t="s">
        <v>165</v>
      </c>
      <c r="F299" s="185">
        <v>150.69999999999999</v>
      </c>
      <c r="G299" s="360"/>
      <c r="H299" s="174">
        <f>G299*F299</f>
        <v>0</v>
      </c>
    </row>
    <row r="300" spans="1:8" s="144" customFormat="1" x14ac:dyDescent="0.2">
      <c r="A300" s="179"/>
      <c r="B300" s="180"/>
      <c r="C300" s="180"/>
      <c r="D300" s="180" t="s">
        <v>545</v>
      </c>
      <c r="E300" s="180"/>
      <c r="F300" s="181">
        <v>150.69999999999999</v>
      </c>
      <c r="G300" s="182"/>
      <c r="H300" s="182"/>
    </row>
    <row r="301" spans="1:8" s="144" customFormat="1" ht="22.5" x14ac:dyDescent="0.2">
      <c r="A301" s="171">
        <v>159</v>
      </c>
      <c r="B301" s="172" t="s">
        <v>527</v>
      </c>
      <c r="C301" s="172" t="s">
        <v>801</v>
      </c>
      <c r="D301" s="172" t="s">
        <v>802</v>
      </c>
      <c r="E301" s="172" t="s">
        <v>159</v>
      </c>
      <c r="F301" s="173">
        <v>5.234</v>
      </c>
      <c r="G301" s="359"/>
      <c r="H301" s="174">
        <f>G301*F301</f>
        <v>0</v>
      </c>
    </row>
    <row r="302" spans="1:8" s="144" customFormat="1" x14ac:dyDescent="0.2">
      <c r="A302" s="167"/>
      <c r="B302" s="168"/>
      <c r="C302" s="168" t="s">
        <v>546</v>
      </c>
      <c r="D302" s="168" t="s">
        <v>547</v>
      </c>
      <c r="E302" s="168"/>
      <c r="F302" s="169"/>
      <c r="G302" s="170"/>
      <c r="H302" s="170"/>
    </row>
    <row r="303" spans="1:8" s="144" customFormat="1" ht="22.5" x14ac:dyDescent="0.2">
      <c r="A303" s="171">
        <v>160</v>
      </c>
      <c r="B303" s="172" t="s">
        <v>546</v>
      </c>
      <c r="C303" s="172" t="s">
        <v>548</v>
      </c>
      <c r="D303" s="172" t="s">
        <v>549</v>
      </c>
      <c r="E303" s="172" t="s">
        <v>128</v>
      </c>
      <c r="F303" s="173">
        <v>121</v>
      </c>
      <c r="G303" s="359"/>
      <c r="H303" s="174">
        <f>G303*F303</f>
        <v>0</v>
      </c>
    </row>
    <row r="304" spans="1:8" s="144" customFormat="1" x14ac:dyDescent="0.2">
      <c r="A304" s="175"/>
      <c r="B304" s="176"/>
      <c r="C304" s="176"/>
      <c r="D304" s="176" t="s">
        <v>550</v>
      </c>
      <c r="E304" s="176"/>
      <c r="F304" s="177">
        <v>2.8</v>
      </c>
      <c r="G304" s="178"/>
      <c r="H304" s="178"/>
    </row>
    <row r="305" spans="1:8" s="144" customFormat="1" x14ac:dyDescent="0.2">
      <c r="A305" s="175"/>
      <c r="B305" s="176"/>
      <c r="C305" s="176"/>
      <c r="D305" s="176" t="s">
        <v>551</v>
      </c>
      <c r="E305" s="176"/>
      <c r="F305" s="177">
        <v>38.6</v>
      </c>
      <c r="G305" s="178"/>
      <c r="H305" s="178"/>
    </row>
    <row r="306" spans="1:8" s="144" customFormat="1" x14ac:dyDescent="0.2">
      <c r="A306" s="175"/>
      <c r="B306" s="176"/>
      <c r="C306" s="176"/>
      <c r="D306" s="176" t="s">
        <v>552</v>
      </c>
      <c r="E306" s="176"/>
      <c r="F306" s="177">
        <v>79.599999999999994</v>
      </c>
      <c r="G306" s="178"/>
      <c r="H306" s="178"/>
    </row>
    <row r="307" spans="1:8" s="144" customFormat="1" x14ac:dyDescent="0.2">
      <c r="A307" s="179"/>
      <c r="B307" s="180"/>
      <c r="C307" s="180"/>
      <c r="D307" s="180" t="s">
        <v>158</v>
      </c>
      <c r="E307" s="180"/>
      <c r="F307" s="181">
        <v>121</v>
      </c>
      <c r="G307" s="182"/>
      <c r="H307" s="182"/>
    </row>
    <row r="308" spans="1:8" s="144" customFormat="1" ht="22.5" x14ac:dyDescent="0.2">
      <c r="A308" s="171">
        <v>161</v>
      </c>
      <c r="B308" s="172" t="s">
        <v>546</v>
      </c>
      <c r="C308" s="172" t="s">
        <v>553</v>
      </c>
      <c r="D308" s="172" t="s">
        <v>554</v>
      </c>
      <c r="E308" s="172" t="s">
        <v>128</v>
      </c>
      <c r="F308" s="173">
        <v>121</v>
      </c>
      <c r="G308" s="359"/>
      <c r="H308" s="174">
        <f t="shared" ref="H308:H310" si="32">G308*F308</f>
        <v>0</v>
      </c>
    </row>
    <row r="309" spans="1:8" s="144" customFormat="1" ht="22.5" x14ac:dyDescent="0.2">
      <c r="A309" s="171">
        <v>162</v>
      </c>
      <c r="B309" s="172" t="s">
        <v>546</v>
      </c>
      <c r="C309" s="172" t="s">
        <v>555</v>
      </c>
      <c r="D309" s="172" t="s">
        <v>556</v>
      </c>
      <c r="E309" s="172" t="s">
        <v>128</v>
      </c>
      <c r="F309" s="173">
        <v>121</v>
      </c>
      <c r="G309" s="359"/>
      <c r="H309" s="174">
        <f t="shared" si="32"/>
        <v>0</v>
      </c>
    </row>
    <row r="310" spans="1:8" s="144" customFormat="1" ht="22.5" x14ac:dyDescent="0.2">
      <c r="A310" s="171">
        <v>163</v>
      </c>
      <c r="B310" s="172" t="s">
        <v>546</v>
      </c>
      <c r="C310" s="172" t="s">
        <v>557</v>
      </c>
      <c r="D310" s="172" t="s">
        <v>558</v>
      </c>
      <c r="E310" s="172" t="s">
        <v>128</v>
      </c>
      <c r="F310" s="173">
        <v>244.8</v>
      </c>
      <c r="G310" s="359"/>
      <c r="H310" s="174">
        <f t="shared" si="32"/>
        <v>0</v>
      </c>
    </row>
    <row r="311" spans="1:8" s="144" customFormat="1" x14ac:dyDescent="0.2">
      <c r="A311" s="175"/>
      <c r="B311" s="176"/>
      <c r="C311" s="176"/>
      <c r="D311" s="176" t="s">
        <v>532</v>
      </c>
      <c r="E311" s="176"/>
      <c r="F311" s="177">
        <v>244.8</v>
      </c>
      <c r="G311" s="178"/>
      <c r="H311" s="178"/>
    </row>
    <row r="312" spans="1:8" s="144" customFormat="1" ht="22.5" x14ac:dyDescent="0.2">
      <c r="A312" s="171">
        <v>164</v>
      </c>
      <c r="B312" s="172" t="s">
        <v>546</v>
      </c>
      <c r="C312" s="172" t="s">
        <v>559</v>
      </c>
      <c r="D312" s="172" t="s">
        <v>560</v>
      </c>
      <c r="E312" s="172" t="s">
        <v>128</v>
      </c>
      <c r="F312" s="173">
        <v>121</v>
      </c>
      <c r="G312" s="359"/>
      <c r="H312" s="174">
        <f t="shared" ref="H312:H313" si="33">G312*F312</f>
        <v>0</v>
      </c>
    </row>
    <row r="313" spans="1:8" s="144" customFormat="1" ht="33.75" x14ac:dyDescent="0.2">
      <c r="A313" s="183">
        <v>165</v>
      </c>
      <c r="B313" s="184" t="s">
        <v>561</v>
      </c>
      <c r="C313" s="184" t="s">
        <v>562</v>
      </c>
      <c r="D313" s="184" t="s">
        <v>563</v>
      </c>
      <c r="E313" s="184" t="s">
        <v>128</v>
      </c>
      <c r="F313" s="185">
        <v>133.1</v>
      </c>
      <c r="G313" s="360"/>
      <c r="H313" s="174">
        <f t="shared" si="33"/>
        <v>0</v>
      </c>
    </row>
    <row r="314" spans="1:8" s="144" customFormat="1" x14ac:dyDescent="0.2">
      <c r="A314" s="179"/>
      <c r="B314" s="180"/>
      <c r="C314" s="180"/>
      <c r="D314" s="180" t="s">
        <v>564</v>
      </c>
      <c r="E314" s="180"/>
      <c r="F314" s="181">
        <v>133.1</v>
      </c>
      <c r="G314" s="182"/>
      <c r="H314" s="182"/>
    </row>
    <row r="315" spans="1:8" s="144" customFormat="1" x14ac:dyDescent="0.2">
      <c r="A315" s="171">
        <v>166</v>
      </c>
      <c r="B315" s="172" t="s">
        <v>546</v>
      </c>
      <c r="C315" s="172" t="s">
        <v>565</v>
      </c>
      <c r="D315" s="172" t="s">
        <v>566</v>
      </c>
      <c r="E315" s="172" t="s">
        <v>0</v>
      </c>
      <c r="F315" s="173">
        <v>8</v>
      </c>
      <c r="G315" s="359"/>
      <c r="H315" s="174">
        <f t="shared" ref="H315:H316" si="34">G315*F315</f>
        <v>0</v>
      </c>
    </row>
    <row r="316" spans="1:8" s="144" customFormat="1" ht="22.5" x14ac:dyDescent="0.2">
      <c r="A316" s="183">
        <v>167</v>
      </c>
      <c r="B316" s="184" t="s">
        <v>567</v>
      </c>
      <c r="C316" s="184" t="s">
        <v>568</v>
      </c>
      <c r="D316" s="184" t="s">
        <v>569</v>
      </c>
      <c r="E316" s="184" t="s">
        <v>0</v>
      </c>
      <c r="F316" s="185">
        <v>8.16</v>
      </c>
      <c r="G316" s="360"/>
      <c r="H316" s="174">
        <f t="shared" si="34"/>
        <v>0</v>
      </c>
    </row>
    <row r="317" spans="1:8" s="144" customFormat="1" x14ac:dyDescent="0.2">
      <c r="A317" s="179"/>
      <c r="B317" s="180"/>
      <c r="C317" s="180"/>
      <c r="D317" s="180" t="s">
        <v>570</v>
      </c>
      <c r="E317" s="180"/>
      <c r="F317" s="181">
        <v>8.16</v>
      </c>
      <c r="G317" s="182"/>
      <c r="H317" s="182"/>
    </row>
    <row r="318" spans="1:8" s="144" customFormat="1" ht="22.5" x14ac:dyDescent="0.2">
      <c r="A318" s="171">
        <v>168</v>
      </c>
      <c r="B318" s="172" t="s">
        <v>546</v>
      </c>
      <c r="C318" s="172" t="s">
        <v>803</v>
      </c>
      <c r="D318" s="172" t="s">
        <v>804</v>
      </c>
      <c r="E318" s="172" t="s">
        <v>159</v>
      </c>
      <c r="F318" s="173">
        <v>1.2709999999999999</v>
      </c>
      <c r="G318" s="359"/>
      <c r="H318" s="174">
        <f>G318*F318</f>
        <v>0</v>
      </c>
    </row>
    <row r="319" spans="1:8" s="144" customFormat="1" x14ac:dyDescent="0.2">
      <c r="A319" s="167"/>
      <c r="B319" s="168"/>
      <c r="C319" s="168" t="s">
        <v>212</v>
      </c>
      <c r="D319" s="168" t="s">
        <v>213</v>
      </c>
      <c r="E319" s="168"/>
      <c r="F319" s="169"/>
      <c r="G319" s="170"/>
      <c r="H319" s="170"/>
    </row>
    <row r="320" spans="1:8" s="144" customFormat="1" ht="22.5" x14ac:dyDescent="0.2">
      <c r="A320" s="171">
        <v>169</v>
      </c>
      <c r="B320" s="172" t="s">
        <v>212</v>
      </c>
      <c r="C320" s="172" t="s">
        <v>571</v>
      </c>
      <c r="D320" s="172" t="s">
        <v>572</v>
      </c>
      <c r="E320" s="172" t="s">
        <v>128</v>
      </c>
      <c r="F320" s="173">
        <v>276.3</v>
      </c>
      <c r="G320" s="359"/>
      <c r="H320" s="174">
        <f>G320*F320</f>
        <v>0</v>
      </c>
    </row>
    <row r="321" spans="1:8" s="144" customFormat="1" x14ac:dyDescent="0.2">
      <c r="A321" s="175"/>
      <c r="B321" s="176"/>
      <c r="C321" s="176"/>
      <c r="D321" s="176" t="s">
        <v>573</v>
      </c>
      <c r="E321" s="176"/>
      <c r="F321" s="177">
        <v>58.9</v>
      </c>
      <c r="G321" s="178"/>
      <c r="H321" s="178"/>
    </row>
    <row r="322" spans="1:8" s="144" customFormat="1" x14ac:dyDescent="0.2">
      <c r="A322" s="175"/>
      <c r="B322" s="176"/>
      <c r="C322" s="176"/>
      <c r="D322" s="176" t="s">
        <v>574</v>
      </c>
      <c r="E322" s="176"/>
      <c r="F322" s="177">
        <v>39.1</v>
      </c>
      <c r="G322" s="178"/>
      <c r="H322" s="178"/>
    </row>
    <row r="323" spans="1:8" s="144" customFormat="1" x14ac:dyDescent="0.2">
      <c r="A323" s="175"/>
      <c r="B323" s="176"/>
      <c r="C323" s="176"/>
      <c r="D323" s="176" t="s">
        <v>575</v>
      </c>
      <c r="E323" s="176"/>
      <c r="F323" s="177">
        <v>98.7</v>
      </c>
      <c r="G323" s="178"/>
      <c r="H323" s="178"/>
    </row>
    <row r="324" spans="1:8" s="144" customFormat="1" x14ac:dyDescent="0.2">
      <c r="A324" s="175"/>
      <c r="B324" s="176"/>
      <c r="C324" s="176"/>
      <c r="D324" s="176" t="s">
        <v>552</v>
      </c>
      <c r="E324" s="176"/>
      <c r="F324" s="177">
        <v>79.599999999999994</v>
      </c>
      <c r="G324" s="178"/>
      <c r="H324" s="178"/>
    </row>
    <row r="325" spans="1:8" s="144" customFormat="1" x14ac:dyDescent="0.2">
      <c r="A325" s="179"/>
      <c r="B325" s="180"/>
      <c r="C325" s="180"/>
      <c r="D325" s="180" t="s">
        <v>158</v>
      </c>
      <c r="E325" s="180"/>
      <c r="F325" s="181">
        <v>276.3</v>
      </c>
      <c r="G325" s="182"/>
      <c r="H325" s="182"/>
    </row>
    <row r="326" spans="1:8" s="144" customFormat="1" ht="22.5" x14ac:dyDescent="0.2">
      <c r="A326" s="171">
        <v>170</v>
      </c>
      <c r="B326" s="172" t="s">
        <v>212</v>
      </c>
      <c r="C326" s="172" t="s">
        <v>214</v>
      </c>
      <c r="D326" s="172" t="s">
        <v>215</v>
      </c>
      <c r="E326" s="172" t="s">
        <v>128</v>
      </c>
      <c r="F326" s="173">
        <v>276.3</v>
      </c>
      <c r="G326" s="359"/>
      <c r="H326" s="174">
        <f t="shared" ref="H326:H331" si="35">G326*F326</f>
        <v>0</v>
      </c>
    </row>
    <row r="327" spans="1:8" s="144" customFormat="1" ht="22.5" x14ac:dyDescent="0.2">
      <c r="A327" s="171">
        <v>171</v>
      </c>
      <c r="B327" s="172" t="s">
        <v>212</v>
      </c>
      <c r="C327" s="172" t="s">
        <v>576</v>
      </c>
      <c r="D327" s="172" t="s">
        <v>577</v>
      </c>
      <c r="E327" s="172" t="s">
        <v>128</v>
      </c>
      <c r="F327" s="173">
        <v>276.3</v>
      </c>
      <c r="G327" s="359"/>
      <c r="H327" s="174">
        <f t="shared" si="35"/>
        <v>0</v>
      </c>
    </row>
    <row r="328" spans="1:8" s="144" customFormat="1" x14ac:dyDescent="0.2">
      <c r="A328" s="171">
        <v>172</v>
      </c>
      <c r="B328" s="172" t="s">
        <v>212</v>
      </c>
      <c r="C328" s="172" t="s">
        <v>578</v>
      </c>
      <c r="D328" s="172" t="s">
        <v>579</v>
      </c>
      <c r="E328" s="172" t="s">
        <v>128</v>
      </c>
      <c r="F328" s="173">
        <v>276.3</v>
      </c>
      <c r="G328" s="359"/>
      <c r="H328" s="174">
        <f t="shared" si="35"/>
        <v>0</v>
      </c>
    </row>
    <row r="329" spans="1:8" s="144" customFormat="1" ht="22.5" x14ac:dyDescent="0.2">
      <c r="A329" s="171">
        <v>173</v>
      </c>
      <c r="B329" s="172" t="s">
        <v>212</v>
      </c>
      <c r="C329" s="172" t="s">
        <v>580</v>
      </c>
      <c r="D329" s="172" t="s">
        <v>581</v>
      </c>
      <c r="E329" s="172" t="s">
        <v>159</v>
      </c>
      <c r="F329" s="173">
        <v>4.1139999999999999</v>
      </c>
      <c r="G329" s="359"/>
      <c r="H329" s="174">
        <f t="shared" si="35"/>
        <v>0</v>
      </c>
    </row>
    <row r="330" spans="1:8" s="144" customFormat="1" ht="22.5" x14ac:dyDescent="0.2">
      <c r="A330" s="171">
        <v>174</v>
      </c>
      <c r="B330" s="172" t="s">
        <v>212</v>
      </c>
      <c r="C330" s="172" t="s">
        <v>582</v>
      </c>
      <c r="D330" s="172" t="s">
        <v>583</v>
      </c>
      <c r="E330" s="172" t="s">
        <v>159</v>
      </c>
      <c r="F330" s="173">
        <v>4.1139999999999999</v>
      </c>
      <c r="G330" s="359"/>
      <c r="H330" s="174">
        <f t="shared" si="35"/>
        <v>0</v>
      </c>
    </row>
    <row r="331" spans="1:8" s="144" customFormat="1" ht="22.5" x14ac:dyDescent="0.2">
      <c r="A331" s="171">
        <v>175</v>
      </c>
      <c r="B331" s="172" t="s">
        <v>212</v>
      </c>
      <c r="C331" s="172" t="s">
        <v>584</v>
      </c>
      <c r="D331" s="172" t="s">
        <v>585</v>
      </c>
      <c r="E331" s="172" t="s">
        <v>244</v>
      </c>
      <c r="F331" s="173">
        <v>5272.9089999999997</v>
      </c>
      <c r="G331" s="359"/>
      <c r="H331" s="174">
        <f t="shared" si="35"/>
        <v>0</v>
      </c>
    </row>
    <row r="332" spans="1:8" s="144" customFormat="1" x14ac:dyDescent="0.2">
      <c r="A332" s="167"/>
      <c r="B332" s="168"/>
      <c r="C332" s="168" t="s">
        <v>586</v>
      </c>
      <c r="D332" s="168" t="s">
        <v>587</v>
      </c>
      <c r="E332" s="168"/>
      <c r="F332" s="169"/>
      <c r="G332" s="170"/>
      <c r="H332" s="170"/>
    </row>
    <row r="333" spans="1:8" s="144" customFormat="1" ht="22.5" x14ac:dyDescent="0.2">
      <c r="A333" s="171">
        <v>176</v>
      </c>
      <c r="B333" s="172" t="s">
        <v>586</v>
      </c>
      <c r="C333" s="172" t="s">
        <v>588</v>
      </c>
      <c r="D333" s="172" t="s">
        <v>589</v>
      </c>
      <c r="E333" s="172" t="s">
        <v>128</v>
      </c>
      <c r="F333" s="173">
        <v>115.083</v>
      </c>
      <c r="G333" s="359"/>
      <c r="H333" s="174">
        <f>G333*F333</f>
        <v>0</v>
      </c>
    </row>
    <row r="334" spans="1:8" s="144" customFormat="1" x14ac:dyDescent="0.2">
      <c r="A334" s="175"/>
      <c r="B334" s="176"/>
      <c r="C334" s="176"/>
      <c r="D334" s="176" t="s">
        <v>590</v>
      </c>
      <c r="E334" s="176"/>
      <c r="F334" s="177">
        <v>4.2</v>
      </c>
      <c r="G334" s="178"/>
      <c r="H334" s="178"/>
    </row>
    <row r="335" spans="1:8" s="144" customFormat="1" x14ac:dyDescent="0.2">
      <c r="A335" s="175"/>
      <c r="B335" s="176"/>
      <c r="C335" s="176"/>
      <c r="D335" s="176" t="s">
        <v>591</v>
      </c>
      <c r="E335" s="176"/>
      <c r="F335" s="177">
        <v>4.2</v>
      </c>
      <c r="G335" s="178"/>
      <c r="H335" s="178"/>
    </row>
    <row r="336" spans="1:8" s="144" customFormat="1" x14ac:dyDescent="0.2">
      <c r="A336" s="175"/>
      <c r="B336" s="176"/>
      <c r="C336" s="176"/>
      <c r="D336" s="176" t="s">
        <v>592</v>
      </c>
      <c r="E336" s="176"/>
      <c r="F336" s="177">
        <v>4.2</v>
      </c>
      <c r="G336" s="178"/>
      <c r="H336" s="178"/>
    </row>
    <row r="337" spans="1:8" s="144" customFormat="1" ht="22.5" x14ac:dyDescent="0.2">
      <c r="A337" s="175"/>
      <c r="B337" s="176"/>
      <c r="C337" s="176"/>
      <c r="D337" s="176" t="s">
        <v>593</v>
      </c>
      <c r="E337" s="176"/>
      <c r="F337" s="177">
        <v>24.76</v>
      </c>
      <c r="G337" s="178"/>
      <c r="H337" s="178"/>
    </row>
    <row r="338" spans="1:8" s="144" customFormat="1" x14ac:dyDescent="0.2">
      <c r="A338" s="175"/>
      <c r="B338" s="176"/>
      <c r="C338" s="176"/>
      <c r="D338" s="176" t="s">
        <v>594</v>
      </c>
      <c r="E338" s="176"/>
      <c r="F338" s="177">
        <v>4.2</v>
      </c>
      <c r="G338" s="178"/>
      <c r="H338" s="178"/>
    </row>
    <row r="339" spans="1:8" s="144" customFormat="1" x14ac:dyDescent="0.2">
      <c r="A339" s="175"/>
      <c r="B339" s="176"/>
      <c r="C339" s="176"/>
      <c r="D339" s="176" t="s">
        <v>595</v>
      </c>
      <c r="E339" s="176"/>
      <c r="F339" s="177">
        <v>4.2</v>
      </c>
      <c r="G339" s="178"/>
      <c r="H339" s="178"/>
    </row>
    <row r="340" spans="1:8" s="144" customFormat="1" x14ac:dyDescent="0.2">
      <c r="A340" s="175"/>
      <c r="B340" s="176"/>
      <c r="C340" s="176"/>
      <c r="D340" s="176" t="s">
        <v>596</v>
      </c>
      <c r="E340" s="176"/>
      <c r="F340" s="177">
        <v>4.2</v>
      </c>
      <c r="G340" s="178"/>
      <c r="H340" s="178"/>
    </row>
    <row r="341" spans="1:8" s="144" customFormat="1" ht="22.5" x14ac:dyDescent="0.2">
      <c r="A341" s="175"/>
      <c r="B341" s="176"/>
      <c r="C341" s="176"/>
      <c r="D341" s="176" t="s">
        <v>597</v>
      </c>
      <c r="E341" s="176"/>
      <c r="F341" s="177">
        <v>65.123000000000005</v>
      </c>
      <c r="G341" s="178"/>
      <c r="H341" s="178"/>
    </row>
    <row r="342" spans="1:8" s="144" customFormat="1" x14ac:dyDescent="0.2">
      <c r="A342" s="179"/>
      <c r="B342" s="180"/>
      <c r="C342" s="180"/>
      <c r="D342" s="180" t="s">
        <v>158</v>
      </c>
      <c r="E342" s="180"/>
      <c r="F342" s="181">
        <v>115.083</v>
      </c>
      <c r="G342" s="182"/>
      <c r="H342" s="182"/>
    </row>
    <row r="343" spans="1:8" s="144" customFormat="1" x14ac:dyDescent="0.2">
      <c r="A343" s="183">
        <v>177</v>
      </c>
      <c r="B343" s="184" t="s">
        <v>539</v>
      </c>
      <c r="C343" s="184" t="s">
        <v>598</v>
      </c>
      <c r="D343" s="184" t="s">
        <v>599</v>
      </c>
      <c r="E343" s="184" t="s">
        <v>128</v>
      </c>
      <c r="F343" s="185">
        <v>126.59099999999999</v>
      </c>
      <c r="G343" s="360"/>
      <c r="H343" s="174">
        <f>G343*F343</f>
        <v>0</v>
      </c>
    </row>
    <row r="344" spans="1:8" s="144" customFormat="1" x14ac:dyDescent="0.2">
      <c r="A344" s="179"/>
      <c r="B344" s="180"/>
      <c r="C344" s="180"/>
      <c r="D344" s="180" t="s">
        <v>600</v>
      </c>
      <c r="E344" s="180"/>
      <c r="F344" s="181">
        <v>126.59099999999999</v>
      </c>
      <c r="G344" s="182"/>
      <c r="H344" s="182"/>
    </row>
    <row r="345" spans="1:8" s="144" customFormat="1" x14ac:dyDescent="0.2">
      <c r="A345" s="167"/>
      <c r="B345" s="168"/>
      <c r="C345" s="168" t="s">
        <v>601</v>
      </c>
      <c r="D345" s="168" t="s">
        <v>602</v>
      </c>
      <c r="E345" s="168"/>
      <c r="F345" s="169"/>
      <c r="G345" s="170"/>
      <c r="H345" s="170"/>
    </row>
    <row r="346" spans="1:8" s="144" customFormat="1" ht="22.5" x14ac:dyDescent="0.2">
      <c r="A346" s="171">
        <v>178</v>
      </c>
      <c r="B346" s="172" t="s">
        <v>601</v>
      </c>
      <c r="C346" s="172" t="s">
        <v>603</v>
      </c>
      <c r="D346" s="172" t="s">
        <v>604</v>
      </c>
      <c r="E346" s="172" t="s">
        <v>128</v>
      </c>
      <c r="F346" s="173">
        <v>363.78</v>
      </c>
      <c r="G346" s="359"/>
      <c r="H346" s="174">
        <f>G346*F346</f>
        <v>0</v>
      </c>
    </row>
    <row r="347" spans="1:8" s="144" customFormat="1" x14ac:dyDescent="0.2">
      <c r="A347" s="175"/>
      <c r="B347" s="176"/>
      <c r="C347" s="176"/>
      <c r="D347" s="176" t="s">
        <v>605</v>
      </c>
      <c r="E347" s="176"/>
      <c r="F347" s="177">
        <v>45.6</v>
      </c>
      <c r="G347" s="178"/>
      <c r="H347" s="178"/>
    </row>
    <row r="348" spans="1:8" s="144" customFormat="1" x14ac:dyDescent="0.2">
      <c r="A348" s="175"/>
      <c r="B348" s="176"/>
      <c r="C348" s="176"/>
      <c r="D348" s="176" t="s">
        <v>606</v>
      </c>
      <c r="E348" s="176"/>
      <c r="F348" s="177">
        <v>22.8</v>
      </c>
      <c r="G348" s="178"/>
      <c r="H348" s="178"/>
    </row>
    <row r="349" spans="1:8" s="144" customFormat="1" x14ac:dyDescent="0.2">
      <c r="A349" s="175"/>
      <c r="B349" s="176"/>
      <c r="C349" s="176"/>
      <c r="D349" s="176" t="s">
        <v>607</v>
      </c>
      <c r="E349" s="176"/>
      <c r="F349" s="177">
        <v>25.2</v>
      </c>
      <c r="G349" s="178"/>
      <c r="H349" s="178"/>
    </row>
    <row r="350" spans="1:8" s="144" customFormat="1" x14ac:dyDescent="0.2">
      <c r="A350" s="175"/>
      <c r="B350" s="176"/>
      <c r="C350" s="176"/>
      <c r="D350" s="176" t="s">
        <v>608</v>
      </c>
      <c r="E350" s="176"/>
      <c r="F350" s="177">
        <v>40.200000000000003</v>
      </c>
      <c r="G350" s="178"/>
      <c r="H350" s="178"/>
    </row>
    <row r="351" spans="1:8" s="144" customFormat="1" ht="33.75" x14ac:dyDescent="0.2">
      <c r="A351" s="175"/>
      <c r="B351" s="176"/>
      <c r="C351" s="176"/>
      <c r="D351" s="176" t="s">
        <v>609</v>
      </c>
      <c r="E351" s="176"/>
      <c r="F351" s="177">
        <v>54.18</v>
      </c>
      <c r="G351" s="178"/>
      <c r="H351" s="178"/>
    </row>
    <row r="352" spans="1:8" s="144" customFormat="1" x14ac:dyDescent="0.2">
      <c r="A352" s="175"/>
      <c r="B352" s="176"/>
      <c r="C352" s="176"/>
      <c r="D352" s="176" t="s">
        <v>610</v>
      </c>
      <c r="E352" s="176"/>
      <c r="F352" s="177">
        <v>25.8</v>
      </c>
      <c r="G352" s="178"/>
      <c r="H352" s="178"/>
    </row>
    <row r="353" spans="1:8" s="144" customFormat="1" x14ac:dyDescent="0.2">
      <c r="A353" s="175"/>
      <c r="B353" s="176"/>
      <c r="C353" s="176"/>
      <c r="D353" s="176" t="s">
        <v>611</v>
      </c>
      <c r="E353" s="176"/>
      <c r="F353" s="177">
        <v>45.6</v>
      </c>
      <c r="G353" s="178"/>
      <c r="H353" s="178"/>
    </row>
    <row r="354" spans="1:8" s="144" customFormat="1" x14ac:dyDescent="0.2">
      <c r="A354" s="175"/>
      <c r="B354" s="176"/>
      <c r="C354" s="176"/>
      <c r="D354" s="176" t="s">
        <v>612</v>
      </c>
      <c r="E354" s="176"/>
      <c r="F354" s="177">
        <v>58.8</v>
      </c>
      <c r="G354" s="178"/>
      <c r="H354" s="178"/>
    </row>
    <row r="355" spans="1:8" s="144" customFormat="1" ht="22.5" x14ac:dyDescent="0.2">
      <c r="A355" s="175"/>
      <c r="B355" s="176"/>
      <c r="C355" s="176"/>
      <c r="D355" s="176" t="s">
        <v>613</v>
      </c>
      <c r="E355" s="176"/>
      <c r="F355" s="177">
        <v>45.6</v>
      </c>
      <c r="G355" s="178"/>
      <c r="H355" s="178"/>
    </row>
    <row r="356" spans="1:8" s="144" customFormat="1" x14ac:dyDescent="0.2">
      <c r="A356" s="179"/>
      <c r="B356" s="180"/>
      <c r="C356" s="180"/>
      <c r="D356" s="180" t="s">
        <v>158</v>
      </c>
      <c r="E356" s="180"/>
      <c r="F356" s="181">
        <v>363.78</v>
      </c>
      <c r="G356" s="182"/>
      <c r="H356" s="182"/>
    </row>
    <row r="357" spans="1:8" s="144" customFormat="1" ht="33.75" x14ac:dyDescent="0.2">
      <c r="A357" s="171">
        <v>179</v>
      </c>
      <c r="B357" s="172" t="s">
        <v>601</v>
      </c>
      <c r="C357" s="172" t="s">
        <v>614</v>
      </c>
      <c r="D357" s="172" t="s">
        <v>615</v>
      </c>
      <c r="E357" s="172" t="s">
        <v>128</v>
      </c>
      <c r="F357" s="173">
        <v>360.2</v>
      </c>
      <c r="G357" s="359"/>
      <c r="H357" s="174">
        <f>G357*F357</f>
        <v>0</v>
      </c>
    </row>
    <row r="358" spans="1:8" s="144" customFormat="1" x14ac:dyDescent="0.2">
      <c r="A358" s="175"/>
      <c r="B358" s="176"/>
      <c r="C358" s="176"/>
      <c r="D358" s="176" t="s">
        <v>616</v>
      </c>
      <c r="E358" s="176"/>
      <c r="F358" s="177">
        <v>360.2</v>
      </c>
      <c r="G358" s="178"/>
      <c r="H358" s="178"/>
    </row>
    <row r="359" spans="1:8" s="144" customFormat="1" ht="33.75" x14ac:dyDescent="0.2">
      <c r="A359" s="171">
        <v>180</v>
      </c>
      <c r="B359" s="172" t="s">
        <v>601</v>
      </c>
      <c r="C359" s="172" t="s">
        <v>617</v>
      </c>
      <c r="D359" s="172" t="s">
        <v>618</v>
      </c>
      <c r="E359" s="172" t="s">
        <v>128</v>
      </c>
      <c r="F359" s="173">
        <v>363.78</v>
      </c>
      <c r="G359" s="359"/>
      <c r="H359" s="174">
        <f t="shared" ref="H359:H364" si="36">G359*F359</f>
        <v>0</v>
      </c>
    </row>
    <row r="360" spans="1:8" s="144" customFormat="1" ht="22.5" x14ac:dyDescent="0.2">
      <c r="A360" s="171">
        <v>181</v>
      </c>
      <c r="B360" s="172" t="s">
        <v>601</v>
      </c>
      <c r="C360" s="172" t="s">
        <v>619</v>
      </c>
      <c r="D360" s="172" t="s">
        <v>620</v>
      </c>
      <c r="E360" s="172" t="s">
        <v>128</v>
      </c>
      <c r="F360" s="173">
        <v>29</v>
      </c>
      <c r="G360" s="359"/>
      <c r="H360" s="174">
        <f t="shared" si="36"/>
        <v>0</v>
      </c>
    </row>
    <row r="361" spans="1:8" s="144" customFormat="1" x14ac:dyDescent="0.2">
      <c r="A361" s="183">
        <v>182</v>
      </c>
      <c r="B361" s="184" t="s">
        <v>621</v>
      </c>
      <c r="C361" s="184" t="s">
        <v>622</v>
      </c>
      <c r="D361" s="184" t="s">
        <v>623</v>
      </c>
      <c r="E361" s="184" t="s">
        <v>165</v>
      </c>
      <c r="F361" s="185">
        <v>6</v>
      </c>
      <c r="G361" s="360"/>
      <c r="H361" s="174">
        <f t="shared" si="36"/>
        <v>0</v>
      </c>
    </row>
    <row r="362" spans="1:8" s="144" customFormat="1" ht="22.5" x14ac:dyDescent="0.2">
      <c r="A362" s="171">
        <v>183</v>
      </c>
      <c r="B362" s="172" t="s">
        <v>601</v>
      </c>
      <c r="C362" s="172" t="s">
        <v>624</v>
      </c>
      <c r="D362" s="172" t="s">
        <v>625</v>
      </c>
      <c r="E362" s="172" t="s">
        <v>205</v>
      </c>
      <c r="F362" s="173">
        <v>69</v>
      </c>
      <c r="G362" s="359"/>
      <c r="H362" s="174">
        <f t="shared" si="36"/>
        <v>0</v>
      </c>
    </row>
    <row r="363" spans="1:8" s="144" customFormat="1" ht="22.5" x14ac:dyDescent="0.2">
      <c r="A363" s="171">
        <v>184</v>
      </c>
      <c r="B363" s="172" t="s">
        <v>601</v>
      </c>
      <c r="C363" s="172" t="s">
        <v>626</v>
      </c>
      <c r="D363" s="172" t="s">
        <v>627</v>
      </c>
      <c r="E363" s="172" t="s">
        <v>165</v>
      </c>
      <c r="F363" s="173">
        <v>66</v>
      </c>
      <c r="G363" s="359"/>
      <c r="H363" s="174">
        <f t="shared" si="36"/>
        <v>0</v>
      </c>
    </row>
    <row r="364" spans="1:8" s="144" customFormat="1" ht="22.5" x14ac:dyDescent="0.2">
      <c r="A364" s="171">
        <v>185</v>
      </c>
      <c r="B364" s="172" t="s">
        <v>601</v>
      </c>
      <c r="C364" s="172" t="s">
        <v>628</v>
      </c>
      <c r="D364" s="172" t="s">
        <v>629</v>
      </c>
      <c r="E364" s="172" t="s">
        <v>165</v>
      </c>
      <c r="F364" s="173">
        <v>6</v>
      </c>
      <c r="G364" s="359"/>
      <c r="H364" s="174">
        <f t="shared" si="36"/>
        <v>0</v>
      </c>
    </row>
    <row r="365" spans="1:8" s="144" customFormat="1" ht="25.5" x14ac:dyDescent="0.2">
      <c r="A365" s="167"/>
      <c r="B365" s="168"/>
      <c r="C365" s="168" t="s">
        <v>630</v>
      </c>
      <c r="D365" s="168" t="s">
        <v>631</v>
      </c>
      <c r="E365" s="168"/>
      <c r="F365" s="169"/>
      <c r="G365" s="170"/>
      <c r="H365" s="170"/>
    </row>
    <row r="366" spans="1:8" s="144" customFormat="1" ht="22.5" x14ac:dyDescent="0.2">
      <c r="A366" s="171">
        <v>186</v>
      </c>
      <c r="B366" s="172" t="s">
        <v>630</v>
      </c>
      <c r="C366" s="172" t="s">
        <v>632</v>
      </c>
      <c r="D366" s="172" t="s">
        <v>633</v>
      </c>
      <c r="E366" s="172" t="s">
        <v>128</v>
      </c>
      <c r="F366" s="173">
        <v>89.375</v>
      </c>
      <c r="G366" s="359"/>
      <c r="H366" s="174">
        <f>G366*F366</f>
        <v>0</v>
      </c>
    </row>
    <row r="367" spans="1:8" s="144" customFormat="1" x14ac:dyDescent="0.2">
      <c r="A367" s="175"/>
      <c r="B367" s="176"/>
      <c r="C367" s="176"/>
      <c r="D367" s="176" t="s">
        <v>805</v>
      </c>
      <c r="E367" s="176"/>
      <c r="F367" s="177">
        <v>89.375</v>
      </c>
      <c r="G367" s="178"/>
      <c r="H367" s="178"/>
    </row>
    <row r="368" spans="1:8" s="144" customFormat="1" x14ac:dyDescent="0.2">
      <c r="A368" s="183">
        <v>187</v>
      </c>
      <c r="B368" s="184" t="s">
        <v>497</v>
      </c>
      <c r="C368" s="184" t="s">
        <v>634</v>
      </c>
      <c r="D368" s="184" t="s">
        <v>806</v>
      </c>
      <c r="E368" s="184" t="s">
        <v>165</v>
      </c>
      <c r="F368" s="185">
        <v>8</v>
      </c>
      <c r="G368" s="360"/>
      <c r="H368" s="174">
        <f>G368*F368</f>
        <v>0</v>
      </c>
    </row>
    <row r="369" spans="1:8" s="144" customFormat="1" x14ac:dyDescent="0.25">
      <c r="A369" s="163"/>
      <c r="B369" s="164"/>
      <c r="C369" s="164" t="s">
        <v>807</v>
      </c>
      <c r="D369" s="164" t="s">
        <v>808</v>
      </c>
      <c r="E369" s="164"/>
      <c r="F369" s="165"/>
      <c r="G369" s="166"/>
      <c r="H369" s="166"/>
    </row>
    <row r="370" spans="1:8" s="144" customFormat="1" x14ac:dyDescent="0.2">
      <c r="A370" s="171">
        <v>188</v>
      </c>
      <c r="B370" s="172" t="s">
        <v>807</v>
      </c>
      <c r="C370" s="172" t="s">
        <v>809</v>
      </c>
      <c r="D370" s="172" t="s">
        <v>810</v>
      </c>
      <c r="E370" s="172" t="s">
        <v>707</v>
      </c>
      <c r="F370" s="173">
        <v>10</v>
      </c>
      <c r="G370" s="359"/>
      <c r="H370" s="174">
        <f t="shared" ref="H370:H379" si="37">G370*F370</f>
        <v>0</v>
      </c>
    </row>
    <row r="371" spans="1:8" s="144" customFormat="1" x14ac:dyDescent="0.2">
      <c r="A371" s="171">
        <v>189</v>
      </c>
      <c r="B371" s="172" t="s">
        <v>807</v>
      </c>
      <c r="C371" s="172" t="s">
        <v>811</v>
      </c>
      <c r="D371" s="172" t="s">
        <v>812</v>
      </c>
      <c r="E371" s="172" t="s">
        <v>707</v>
      </c>
      <c r="F371" s="173">
        <v>20</v>
      </c>
      <c r="G371" s="359"/>
      <c r="H371" s="174">
        <f t="shared" si="37"/>
        <v>0</v>
      </c>
    </row>
    <row r="372" spans="1:8" s="144" customFormat="1" x14ac:dyDescent="0.2">
      <c r="A372" s="171">
        <v>190</v>
      </c>
      <c r="B372" s="172" t="s">
        <v>807</v>
      </c>
      <c r="C372" s="172" t="s">
        <v>813</v>
      </c>
      <c r="D372" s="172" t="s">
        <v>814</v>
      </c>
      <c r="E372" s="172" t="s">
        <v>707</v>
      </c>
      <c r="F372" s="173">
        <v>16</v>
      </c>
      <c r="G372" s="359"/>
      <c r="H372" s="174">
        <f t="shared" si="37"/>
        <v>0</v>
      </c>
    </row>
    <row r="373" spans="1:8" s="144" customFormat="1" x14ac:dyDescent="0.2">
      <c r="A373" s="171">
        <v>191</v>
      </c>
      <c r="B373" s="172" t="s">
        <v>807</v>
      </c>
      <c r="C373" s="172" t="s">
        <v>815</v>
      </c>
      <c r="D373" s="172" t="s">
        <v>816</v>
      </c>
      <c r="E373" s="172" t="s">
        <v>707</v>
      </c>
      <c r="F373" s="173">
        <v>8</v>
      </c>
      <c r="G373" s="359"/>
      <c r="H373" s="174">
        <f t="shared" si="37"/>
        <v>0</v>
      </c>
    </row>
    <row r="374" spans="1:8" s="144" customFormat="1" x14ac:dyDescent="0.2">
      <c r="A374" s="171">
        <v>192</v>
      </c>
      <c r="B374" s="172" t="s">
        <v>807</v>
      </c>
      <c r="C374" s="172" t="s">
        <v>817</v>
      </c>
      <c r="D374" s="172" t="s">
        <v>818</v>
      </c>
      <c r="E374" s="172" t="s">
        <v>707</v>
      </c>
      <c r="F374" s="173">
        <v>10</v>
      </c>
      <c r="G374" s="359"/>
      <c r="H374" s="174">
        <f t="shared" si="37"/>
        <v>0</v>
      </c>
    </row>
    <row r="375" spans="1:8" s="144" customFormat="1" x14ac:dyDescent="0.2">
      <c r="A375" s="171">
        <v>193</v>
      </c>
      <c r="B375" s="172" t="s">
        <v>807</v>
      </c>
      <c r="C375" s="172" t="s">
        <v>819</v>
      </c>
      <c r="D375" s="172" t="s">
        <v>820</v>
      </c>
      <c r="E375" s="172" t="s">
        <v>707</v>
      </c>
      <c r="F375" s="173">
        <v>10</v>
      </c>
      <c r="G375" s="359"/>
      <c r="H375" s="174">
        <f t="shared" si="37"/>
        <v>0</v>
      </c>
    </row>
    <row r="376" spans="1:8" s="144" customFormat="1" x14ac:dyDescent="0.2">
      <c r="A376" s="171">
        <v>194</v>
      </c>
      <c r="B376" s="172" t="s">
        <v>807</v>
      </c>
      <c r="C376" s="172" t="s">
        <v>821</v>
      </c>
      <c r="D376" s="172" t="s">
        <v>822</v>
      </c>
      <c r="E376" s="172" t="s">
        <v>707</v>
      </c>
      <c r="F376" s="173">
        <v>3</v>
      </c>
      <c r="G376" s="359"/>
      <c r="H376" s="174">
        <f t="shared" si="37"/>
        <v>0</v>
      </c>
    </row>
    <row r="377" spans="1:8" s="144" customFormat="1" x14ac:dyDescent="0.2">
      <c r="A377" s="171">
        <v>195</v>
      </c>
      <c r="B377" s="172" t="s">
        <v>807</v>
      </c>
      <c r="C377" s="172" t="s">
        <v>823</v>
      </c>
      <c r="D377" s="172" t="s">
        <v>824</v>
      </c>
      <c r="E377" s="172" t="s">
        <v>707</v>
      </c>
      <c r="F377" s="173">
        <v>3</v>
      </c>
      <c r="G377" s="359"/>
      <c r="H377" s="174">
        <f t="shared" si="37"/>
        <v>0</v>
      </c>
    </row>
    <row r="378" spans="1:8" s="144" customFormat="1" ht="22.5" x14ac:dyDescent="0.2">
      <c r="A378" s="171">
        <v>196</v>
      </c>
      <c r="B378" s="172" t="s">
        <v>807</v>
      </c>
      <c r="C378" s="172" t="s">
        <v>825</v>
      </c>
      <c r="D378" s="172" t="s">
        <v>826</v>
      </c>
      <c r="E378" s="172" t="s">
        <v>707</v>
      </c>
      <c r="F378" s="173">
        <v>8</v>
      </c>
      <c r="G378" s="359"/>
      <c r="H378" s="174">
        <f t="shared" si="37"/>
        <v>0</v>
      </c>
    </row>
    <row r="379" spans="1:8" s="144" customFormat="1" x14ac:dyDescent="0.2">
      <c r="A379" s="171">
        <v>197</v>
      </c>
      <c r="B379" s="172" t="s">
        <v>807</v>
      </c>
      <c r="C379" s="172" t="s">
        <v>827</v>
      </c>
      <c r="D379" s="172" t="s">
        <v>828</v>
      </c>
      <c r="E379" s="172" t="s">
        <v>707</v>
      </c>
      <c r="F379" s="173">
        <v>16</v>
      </c>
      <c r="G379" s="359"/>
      <c r="H379" s="174">
        <f t="shared" si="37"/>
        <v>0</v>
      </c>
    </row>
    <row r="380" spans="1:8" s="144" customFormat="1" x14ac:dyDescent="0.25">
      <c r="A380" s="163"/>
      <c r="B380" s="164"/>
      <c r="C380" s="164"/>
      <c r="D380" s="164"/>
      <c r="E380" s="164"/>
      <c r="F380" s="165"/>
      <c r="G380" s="166"/>
      <c r="H380" s="166"/>
    </row>
    <row r="381" spans="1:8" s="144" customFormat="1" ht="25.5" x14ac:dyDescent="0.2">
      <c r="A381" s="167"/>
      <c r="B381" s="168"/>
      <c r="C381" s="168" t="s">
        <v>216</v>
      </c>
      <c r="D381" s="168" t="s">
        <v>217</v>
      </c>
      <c r="E381" s="168"/>
      <c r="F381" s="169"/>
      <c r="G381" s="170"/>
      <c r="H381" s="170"/>
    </row>
    <row r="382" spans="1:8" s="144" customFormat="1" x14ac:dyDescent="0.2">
      <c r="A382" s="171">
        <v>198</v>
      </c>
      <c r="B382" s="172" t="s">
        <v>218</v>
      </c>
      <c r="C382" s="172" t="s">
        <v>635</v>
      </c>
      <c r="D382" s="172" t="s">
        <v>217</v>
      </c>
      <c r="E382" s="172" t="s">
        <v>707</v>
      </c>
      <c r="F382" s="173">
        <v>8</v>
      </c>
      <c r="G382" s="359"/>
      <c r="H382" s="174">
        <f t="shared" ref="H382:H385" si="38">G382*F382</f>
        <v>0</v>
      </c>
    </row>
    <row r="383" spans="1:8" s="144" customFormat="1" ht="22.5" x14ac:dyDescent="0.2">
      <c r="A383" s="171">
        <v>199</v>
      </c>
      <c r="B383" s="172" t="s">
        <v>218</v>
      </c>
      <c r="C383" s="172" t="s">
        <v>829</v>
      </c>
      <c r="D383" s="172" t="s">
        <v>830</v>
      </c>
      <c r="E383" s="172" t="s">
        <v>831</v>
      </c>
      <c r="F383" s="173">
        <v>8</v>
      </c>
      <c r="G383" s="359"/>
      <c r="H383" s="174">
        <f t="shared" si="38"/>
        <v>0</v>
      </c>
    </row>
    <row r="384" spans="1:8" s="144" customFormat="1" x14ac:dyDescent="0.2">
      <c r="A384" s="171">
        <v>200</v>
      </c>
      <c r="B384" s="172" t="s">
        <v>218</v>
      </c>
      <c r="C384" s="172" t="s">
        <v>832</v>
      </c>
      <c r="D384" s="172" t="s">
        <v>833</v>
      </c>
      <c r="E384" s="172" t="s">
        <v>12</v>
      </c>
      <c r="F384" s="173">
        <v>19</v>
      </c>
      <c r="G384" s="359"/>
      <c r="H384" s="174">
        <f t="shared" si="38"/>
        <v>0</v>
      </c>
    </row>
    <row r="385" spans="1:8" s="144" customFormat="1" ht="22.5" x14ac:dyDescent="0.2">
      <c r="A385" s="171">
        <v>201</v>
      </c>
      <c r="B385" s="172" t="s">
        <v>218</v>
      </c>
      <c r="C385" s="172" t="s">
        <v>834</v>
      </c>
      <c r="D385" s="172" t="s">
        <v>835</v>
      </c>
      <c r="E385" s="172" t="s">
        <v>205</v>
      </c>
      <c r="F385" s="173">
        <v>1</v>
      </c>
      <c r="G385" s="359"/>
      <c r="H385" s="174">
        <f t="shared" si="38"/>
        <v>0</v>
      </c>
    </row>
    <row r="386" spans="1:8" s="144" customFormat="1" x14ac:dyDescent="0.2">
      <c r="A386" s="167"/>
      <c r="B386" s="168"/>
      <c r="C386" s="168" t="s">
        <v>836</v>
      </c>
      <c r="D386" s="168" t="s">
        <v>837</v>
      </c>
      <c r="E386" s="168"/>
      <c r="F386" s="169"/>
      <c r="G386" s="170"/>
      <c r="H386" s="170"/>
    </row>
    <row r="387" spans="1:8" s="144" customFormat="1" ht="22.5" x14ac:dyDescent="0.2">
      <c r="A387" s="171">
        <v>202</v>
      </c>
      <c r="B387" s="172" t="s">
        <v>218</v>
      </c>
      <c r="C387" s="172" t="s">
        <v>838</v>
      </c>
      <c r="D387" s="172" t="s">
        <v>837</v>
      </c>
      <c r="E387" s="172" t="s">
        <v>205</v>
      </c>
      <c r="F387" s="173">
        <v>1</v>
      </c>
      <c r="G387" s="359"/>
      <c r="H387" s="174">
        <f>G387*F387</f>
        <v>0</v>
      </c>
    </row>
    <row r="388" spans="1:8" s="144" customFormat="1" x14ac:dyDescent="0.2">
      <c r="A388" s="167"/>
      <c r="B388" s="168"/>
      <c r="C388" s="168" t="s">
        <v>839</v>
      </c>
      <c r="D388" s="168" t="s">
        <v>840</v>
      </c>
      <c r="E388" s="168"/>
      <c r="F388" s="169"/>
      <c r="G388" s="170"/>
      <c r="H388" s="170"/>
    </row>
    <row r="389" spans="1:8" s="144" customFormat="1" ht="22.5" x14ac:dyDescent="0.2">
      <c r="A389" s="171">
        <v>203</v>
      </c>
      <c r="B389" s="172" t="s">
        <v>218</v>
      </c>
      <c r="C389" s="172" t="s">
        <v>841</v>
      </c>
      <c r="D389" s="172" t="s">
        <v>840</v>
      </c>
      <c r="E389" s="172" t="s">
        <v>205</v>
      </c>
      <c r="F389" s="173">
        <v>1</v>
      </c>
      <c r="G389" s="359"/>
      <c r="H389" s="174">
        <f t="shared" ref="H389:H390" si="39">G389*F389</f>
        <v>0</v>
      </c>
    </row>
    <row r="390" spans="1:8" s="144" customFormat="1" ht="22.5" x14ac:dyDescent="0.2">
      <c r="A390" s="171">
        <v>204</v>
      </c>
      <c r="B390" s="172" t="s">
        <v>218</v>
      </c>
      <c r="C390" s="172" t="s">
        <v>842</v>
      </c>
      <c r="D390" s="172" t="s">
        <v>843</v>
      </c>
      <c r="E390" s="172" t="s">
        <v>205</v>
      </c>
      <c r="F390" s="173">
        <v>1</v>
      </c>
      <c r="G390" s="359"/>
      <c r="H390" s="174">
        <f t="shared" si="39"/>
        <v>0</v>
      </c>
    </row>
    <row r="391" spans="1:8" s="144" customFormat="1" x14ac:dyDescent="0.25">
      <c r="A391" s="187"/>
      <c r="B391" s="188"/>
      <c r="C391" s="188"/>
      <c r="D391" s="188" t="s">
        <v>219</v>
      </c>
      <c r="E391" s="188"/>
      <c r="F391" s="189"/>
      <c r="G391" s="190"/>
      <c r="H391" s="190">
        <f>SUM(H13:H390)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30"/>
  <sheetViews>
    <sheetView workbookViewId="0">
      <selection activeCell="I132" sqref="I132"/>
    </sheetView>
  </sheetViews>
  <sheetFormatPr defaultRowHeight="15" x14ac:dyDescent="0.25"/>
  <cols>
    <col min="1" max="1" width="10.5703125" customWidth="1"/>
    <col min="8" max="8" width="10.140625" bestFit="1" customWidth="1"/>
    <col min="257" max="257" width="10.5703125" customWidth="1"/>
    <col min="264" max="264" width="10.140625" bestFit="1" customWidth="1"/>
    <col min="513" max="513" width="10.5703125" customWidth="1"/>
    <col min="520" max="520" width="10.140625" bestFit="1" customWidth="1"/>
    <col min="769" max="769" width="10.5703125" customWidth="1"/>
    <col min="776" max="776" width="10.140625" bestFit="1" customWidth="1"/>
    <col min="1025" max="1025" width="10.5703125" customWidth="1"/>
    <col min="1032" max="1032" width="10.140625" bestFit="1" customWidth="1"/>
    <col min="1281" max="1281" width="10.5703125" customWidth="1"/>
    <col min="1288" max="1288" width="10.140625" bestFit="1" customWidth="1"/>
    <col min="1537" max="1537" width="10.5703125" customWidth="1"/>
    <col min="1544" max="1544" width="10.140625" bestFit="1" customWidth="1"/>
    <col min="1793" max="1793" width="10.5703125" customWidth="1"/>
    <col min="1800" max="1800" width="10.140625" bestFit="1" customWidth="1"/>
    <col min="2049" max="2049" width="10.5703125" customWidth="1"/>
    <col min="2056" max="2056" width="10.140625" bestFit="1" customWidth="1"/>
    <col min="2305" max="2305" width="10.5703125" customWidth="1"/>
    <col min="2312" max="2312" width="10.140625" bestFit="1" customWidth="1"/>
    <col min="2561" max="2561" width="10.5703125" customWidth="1"/>
    <col min="2568" max="2568" width="10.140625" bestFit="1" customWidth="1"/>
    <col min="2817" max="2817" width="10.5703125" customWidth="1"/>
    <col min="2824" max="2824" width="10.140625" bestFit="1" customWidth="1"/>
    <col min="3073" max="3073" width="10.5703125" customWidth="1"/>
    <col min="3080" max="3080" width="10.140625" bestFit="1" customWidth="1"/>
    <col min="3329" max="3329" width="10.5703125" customWidth="1"/>
    <col min="3336" max="3336" width="10.140625" bestFit="1" customWidth="1"/>
    <col min="3585" max="3585" width="10.5703125" customWidth="1"/>
    <col min="3592" max="3592" width="10.140625" bestFit="1" customWidth="1"/>
    <col min="3841" max="3841" width="10.5703125" customWidth="1"/>
    <col min="3848" max="3848" width="10.140625" bestFit="1" customWidth="1"/>
    <col min="4097" max="4097" width="10.5703125" customWidth="1"/>
    <col min="4104" max="4104" width="10.140625" bestFit="1" customWidth="1"/>
    <col min="4353" max="4353" width="10.5703125" customWidth="1"/>
    <col min="4360" max="4360" width="10.140625" bestFit="1" customWidth="1"/>
    <col min="4609" max="4609" width="10.5703125" customWidth="1"/>
    <col min="4616" max="4616" width="10.140625" bestFit="1" customWidth="1"/>
    <col min="4865" max="4865" width="10.5703125" customWidth="1"/>
    <col min="4872" max="4872" width="10.140625" bestFit="1" customWidth="1"/>
    <col min="5121" max="5121" width="10.5703125" customWidth="1"/>
    <col min="5128" max="5128" width="10.140625" bestFit="1" customWidth="1"/>
    <col min="5377" max="5377" width="10.5703125" customWidth="1"/>
    <col min="5384" max="5384" width="10.140625" bestFit="1" customWidth="1"/>
    <col min="5633" max="5633" width="10.5703125" customWidth="1"/>
    <col min="5640" max="5640" width="10.140625" bestFit="1" customWidth="1"/>
    <col min="5889" max="5889" width="10.5703125" customWidth="1"/>
    <col min="5896" max="5896" width="10.140625" bestFit="1" customWidth="1"/>
    <col min="6145" max="6145" width="10.5703125" customWidth="1"/>
    <col min="6152" max="6152" width="10.140625" bestFit="1" customWidth="1"/>
    <col min="6401" max="6401" width="10.5703125" customWidth="1"/>
    <col min="6408" max="6408" width="10.140625" bestFit="1" customWidth="1"/>
    <col min="6657" max="6657" width="10.5703125" customWidth="1"/>
    <col min="6664" max="6664" width="10.140625" bestFit="1" customWidth="1"/>
    <col min="6913" max="6913" width="10.5703125" customWidth="1"/>
    <col min="6920" max="6920" width="10.140625" bestFit="1" customWidth="1"/>
    <col min="7169" max="7169" width="10.5703125" customWidth="1"/>
    <col min="7176" max="7176" width="10.140625" bestFit="1" customWidth="1"/>
    <col min="7425" max="7425" width="10.5703125" customWidth="1"/>
    <col min="7432" max="7432" width="10.140625" bestFit="1" customWidth="1"/>
    <col min="7681" max="7681" width="10.5703125" customWidth="1"/>
    <col min="7688" max="7688" width="10.140625" bestFit="1" customWidth="1"/>
    <col min="7937" max="7937" width="10.5703125" customWidth="1"/>
    <col min="7944" max="7944" width="10.140625" bestFit="1" customWidth="1"/>
    <col min="8193" max="8193" width="10.5703125" customWidth="1"/>
    <col min="8200" max="8200" width="10.140625" bestFit="1" customWidth="1"/>
    <col min="8449" max="8449" width="10.5703125" customWidth="1"/>
    <col min="8456" max="8456" width="10.140625" bestFit="1" customWidth="1"/>
    <col min="8705" max="8705" width="10.5703125" customWidth="1"/>
    <col min="8712" max="8712" width="10.140625" bestFit="1" customWidth="1"/>
    <col min="8961" max="8961" width="10.5703125" customWidth="1"/>
    <col min="8968" max="8968" width="10.140625" bestFit="1" customWidth="1"/>
    <col min="9217" max="9217" width="10.5703125" customWidth="1"/>
    <col min="9224" max="9224" width="10.140625" bestFit="1" customWidth="1"/>
    <col min="9473" max="9473" width="10.5703125" customWidth="1"/>
    <col min="9480" max="9480" width="10.140625" bestFit="1" customWidth="1"/>
    <col min="9729" max="9729" width="10.5703125" customWidth="1"/>
    <col min="9736" max="9736" width="10.140625" bestFit="1" customWidth="1"/>
    <col min="9985" max="9985" width="10.5703125" customWidth="1"/>
    <col min="9992" max="9992" width="10.140625" bestFit="1" customWidth="1"/>
    <col min="10241" max="10241" width="10.5703125" customWidth="1"/>
    <col min="10248" max="10248" width="10.140625" bestFit="1" customWidth="1"/>
    <col min="10497" max="10497" width="10.5703125" customWidth="1"/>
    <col min="10504" max="10504" width="10.140625" bestFit="1" customWidth="1"/>
    <col min="10753" max="10753" width="10.5703125" customWidth="1"/>
    <col min="10760" max="10760" width="10.140625" bestFit="1" customWidth="1"/>
    <col min="11009" max="11009" width="10.5703125" customWidth="1"/>
    <col min="11016" max="11016" width="10.140625" bestFit="1" customWidth="1"/>
    <col min="11265" max="11265" width="10.5703125" customWidth="1"/>
    <col min="11272" max="11272" width="10.140625" bestFit="1" customWidth="1"/>
    <col min="11521" max="11521" width="10.5703125" customWidth="1"/>
    <col min="11528" max="11528" width="10.140625" bestFit="1" customWidth="1"/>
    <col min="11777" max="11777" width="10.5703125" customWidth="1"/>
    <col min="11784" max="11784" width="10.140625" bestFit="1" customWidth="1"/>
    <col min="12033" max="12033" width="10.5703125" customWidth="1"/>
    <col min="12040" max="12040" width="10.140625" bestFit="1" customWidth="1"/>
    <col min="12289" max="12289" width="10.5703125" customWidth="1"/>
    <col min="12296" max="12296" width="10.140625" bestFit="1" customWidth="1"/>
    <col min="12545" max="12545" width="10.5703125" customWidth="1"/>
    <col min="12552" max="12552" width="10.140625" bestFit="1" customWidth="1"/>
    <col min="12801" max="12801" width="10.5703125" customWidth="1"/>
    <col min="12808" max="12808" width="10.140625" bestFit="1" customWidth="1"/>
    <col min="13057" max="13057" width="10.5703125" customWidth="1"/>
    <col min="13064" max="13064" width="10.140625" bestFit="1" customWidth="1"/>
    <col min="13313" max="13313" width="10.5703125" customWidth="1"/>
    <col min="13320" max="13320" width="10.140625" bestFit="1" customWidth="1"/>
    <col min="13569" max="13569" width="10.5703125" customWidth="1"/>
    <col min="13576" max="13576" width="10.140625" bestFit="1" customWidth="1"/>
    <col min="13825" max="13825" width="10.5703125" customWidth="1"/>
    <col min="13832" max="13832" width="10.140625" bestFit="1" customWidth="1"/>
    <col min="14081" max="14081" width="10.5703125" customWidth="1"/>
    <col min="14088" max="14088" width="10.140625" bestFit="1" customWidth="1"/>
    <col min="14337" max="14337" width="10.5703125" customWidth="1"/>
    <col min="14344" max="14344" width="10.140625" bestFit="1" customWidth="1"/>
    <col min="14593" max="14593" width="10.5703125" customWidth="1"/>
    <col min="14600" max="14600" width="10.140625" bestFit="1" customWidth="1"/>
    <col min="14849" max="14849" width="10.5703125" customWidth="1"/>
    <col min="14856" max="14856" width="10.140625" bestFit="1" customWidth="1"/>
    <col min="15105" max="15105" width="10.5703125" customWidth="1"/>
    <col min="15112" max="15112" width="10.140625" bestFit="1" customWidth="1"/>
    <col min="15361" max="15361" width="10.5703125" customWidth="1"/>
    <col min="15368" max="15368" width="10.140625" bestFit="1" customWidth="1"/>
    <col min="15617" max="15617" width="10.5703125" customWidth="1"/>
    <col min="15624" max="15624" width="10.140625" bestFit="1" customWidth="1"/>
    <col min="15873" max="15873" width="10.5703125" customWidth="1"/>
    <col min="15880" max="15880" width="10.140625" bestFit="1" customWidth="1"/>
    <col min="16129" max="16129" width="10.5703125" customWidth="1"/>
    <col min="16136" max="16136" width="10.140625" bestFit="1" customWidth="1"/>
  </cols>
  <sheetData>
    <row r="1" spans="1:9" ht="25.5" x14ac:dyDescent="0.35">
      <c r="A1" s="191" t="s">
        <v>844</v>
      </c>
    </row>
    <row r="2" spans="1:9" ht="15.75" x14ac:dyDescent="0.25">
      <c r="A2" s="192"/>
      <c r="C2" s="193"/>
    </row>
    <row r="3" spans="1:9" x14ac:dyDescent="0.25">
      <c r="A3" s="192" t="s">
        <v>845</v>
      </c>
      <c r="B3" s="192"/>
      <c r="C3" s="192"/>
      <c r="D3" s="192"/>
      <c r="E3" s="192"/>
      <c r="F3" s="192"/>
      <c r="G3" s="192"/>
      <c r="H3" s="192"/>
    </row>
    <row r="5" spans="1:9" ht="22.5" x14ac:dyDescent="0.3">
      <c r="B5" s="194" t="s">
        <v>846</v>
      </c>
      <c r="C5" s="195"/>
      <c r="D5" s="195"/>
      <c r="E5" s="195"/>
      <c r="F5" s="195"/>
      <c r="G5" s="195"/>
    </row>
    <row r="6" spans="1:9" ht="15.75" x14ac:dyDescent="0.25">
      <c r="A6" s="193"/>
      <c r="I6" s="193"/>
    </row>
    <row r="8" spans="1:9" ht="15.75" x14ac:dyDescent="0.25">
      <c r="A8" s="193" t="s">
        <v>847</v>
      </c>
      <c r="H8" s="197">
        <f>SUM(H28:H30)</f>
        <v>0</v>
      </c>
    </row>
    <row r="9" spans="1:9" x14ac:dyDescent="0.25">
      <c r="H9" s="198"/>
    </row>
    <row r="10" spans="1:9" ht="15.75" x14ac:dyDescent="0.25">
      <c r="A10" s="193"/>
      <c r="H10" s="199"/>
    </row>
    <row r="11" spans="1:9" x14ac:dyDescent="0.25">
      <c r="H11" s="198"/>
    </row>
    <row r="12" spans="1:9" ht="15.75" x14ac:dyDescent="0.25">
      <c r="A12" s="193" t="s">
        <v>848</v>
      </c>
      <c r="H12" s="199">
        <f>SUM(H8,H10)</f>
        <v>0</v>
      </c>
      <c r="I12" s="193"/>
    </row>
    <row r="13" spans="1:9" ht="15.75" x14ac:dyDescent="0.25">
      <c r="H13" s="199"/>
    </row>
    <row r="14" spans="1:9" ht="15.75" x14ac:dyDescent="0.25">
      <c r="A14" s="193" t="s">
        <v>849</v>
      </c>
      <c r="H14" s="197">
        <f>SUM(H8:H10)</f>
        <v>0</v>
      </c>
      <c r="I14" s="193"/>
    </row>
    <row r="15" spans="1:9" x14ac:dyDescent="0.25">
      <c r="H15" s="198"/>
    </row>
    <row r="16" spans="1:9" ht="15.75" x14ac:dyDescent="0.25">
      <c r="A16" s="193" t="s">
        <v>850</v>
      </c>
      <c r="H16" s="199">
        <f>SUM(H24)</f>
        <v>0</v>
      </c>
    </row>
    <row r="17" spans="1:9" x14ac:dyDescent="0.25">
      <c r="H17" s="198"/>
    </row>
    <row r="18" spans="1:9" ht="18.75" x14ac:dyDescent="0.3">
      <c r="A18" s="200" t="s">
        <v>147</v>
      </c>
      <c r="H18" s="197">
        <f>SUM(H14,H16)</f>
        <v>0</v>
      </c>
      <c r="I18" s="196"/>
    </row>
    <row r="19" spans="1:9" x14ac:dyDescent="0.25">
      <c r="H19" s="198"/>
    </row>
    <row r="21" spans="1:9" ht="25.5" x14ac:dyDescent="0.35">
      <c r="A21" s="201" t="s">
        <v>851</v>
      </c>
      <c r="B21" s="201"/>
      <c r="C21" s="201"/>
      <c r="D21" s="201"/>
      <c r="E21" s="201"/>
      <c r="F21" s="201"/>
      <c r="G21" s="201"/>
    </row>
    <row r="24" spans="1:9" ht="15.75" x14ac:dyDescent="0.25">
      <c r="A24" s="193" t="s">
        <v>852</v>
      </c>
      <c r="B24" s="193"/>
      <c r="C24" s="193"/>
      <c r="H24" s="199">
        <v>0</v>
      </c>
    </row>
    <row r="25" spans="1:9" x14ac:dyDescent="0.25">
      <c r="H25" s="2"/>
    </row>
    <row r="26" spans="1:9" ht="15.75" x14ac:dyDescent="0.25">
      <c r="A26" s="193"/>
      <c r="H26" s="199"/>
    </row>
    <row r="27" spans="1:9" x14ac:dyDescent="0.25">
      <c r="H27" s="2"/>
    </row>
    <row r="28" spans="1:9" ht="15.75" x14ac:dyDescent="0.25">
      <c r="A28" s="193" t="s">
        <v>853</v>
      </c>
      <c r="B28" s="193"/>
      <c r="C28" s="193"/>
      <c r="H28" s="199">
        <f>SUM(I221,I237,I247,I252,I257,I263,I265)</f>
        <v>0</v>
      </c>
      <c r="I28" s="193"/>
    </row>
    <row r="29" spans="1:9" x14ac:dyDescent="0.25">
      <c r="H29" s="2"/>
    </row>
    <row r="30" spans="1:9" ht="15.75" x14ac:dyDescent="0.25">
      <c r="A30" s="193" t="s">
        <v>854</v>
      </c>
      <c r="B30" s="193"/>
      <c r="C30" s="193"/>
      <c r="H30" s="199">
        <f>SUM(I94,I123,I140,I162,I171)</f>
        <v>0</v>
      </c>
      <c r="I30" s="193"/>
    </row>
    <row r="31" spans="1:9" x14ac:dyDescent="0.25">
      <c r="H31" s="2"/>
    </row>
    <row r="32" spans="1:9" x14ac:dyDescent="0.25">
      <c r="H32" s="2"/>
    </row>
    <row r="33" spans="1:9" ht="15.75" x14ac:dyDescent="0.25">
      <c r="A33" s="196" t="s">
        <v>855</v>
      </c>
      <c r="B33" s="196"/>
      <c r="C33" s="196"/>
      <c r="H33" s="197">
        <f>SUM(H28,H30)</f>
        <v>0</v>
      </c>
      <c r="I33" s="196"/>
    </row>
    <row r="34" spans="1:9" x14ac:dyDescent="0.25">
      <c r="H34" s="2"/>
    </row>
    <row r="35" spans="1:9" ht="15.75" x14ac:dyDescent="0.25">
      <c r="A35" s="202" t="s">
        <v>856</v>
      </c>
      <c r="B35" s="192"/>
      <c r="C35" s="192"/>
      <c r="D35" s="192"/>
      <c r="E35" s="192"/>
    </row>
    <row r="36" spans="1:9" ht="15.75" x14ac:dyDescent="0.25">
      <c r="A36" s="196" t="s">
        <v>857</v>
      </c>
    </row>
    <row r="37" spans="1:9" ht="15.75" x14ac:dyDescent="0.25">
      <c r="A37" s="193" t="s">
        <v>858</v>
      </c>
      <c r="B37" s="193"/>
      <c r="C37" s="193"/>
      <c r="D37" s="193"/>
      <c r="E37" s="193"/>
      <c r="F37" s="193"/>
      <c r="G37" s="193"/>
      <c r="H37" s="193"/>
    </row>
    <row r="38" spans="1:9" ht="15.75" x14ac:dyDescent="0.25">
      <c r="A38" t="s">
        <v>859</v>
      </c>
      <c r="H38" s="193"/>
    </row>
    <row r="39" spans="1:9" x14ac:dyDescent="0.25">
      <c r="A39" s="203" t="s">
        <v>860</v>
      </c>
    </row>
    <row r="40" spans="1:9" ht="15.75" x14ac:dyDescent="0.25">
      <c r="A40" s="199">
        <v>2</v>
      </c>
      <c r="B40" s="2" t="s">
        <v>128</v>
      </c>
      <c r="C40" t="s">
        <v>861</v>
      </c>
      <c r="H40" s="362">
        <v>0</v>
      </c>
      <c r="I40" s="2">
        <f>PRODUCT(A40,H40)</f>
        <v>0</v>
      </c>
    </row>
    <row r="41" spans="1:9" ht="15.75" x14ac:dyDescent="0.25">
      <c r="A41" s="199">
        <v>3</v>
      </c>
      <c r="B41" s="2" t="s">
        <v>12</v>
      </c>
      <c r="C41" t="s">
        <v>862</v>
      </c>
      <c r="H41" s="363">
        <v>0</v>
      </c>
      <c r="I41" s="2">
        <f t="shared" ref="I41:I63" si="0">PRODUCT(A41,H41)</f>
        <v>0</v>
      </c>
    </row>
    <row r="42" spans="1:9" ht="15.75" x14ac:dyDescent="0.25">
      <c r="A42" s="199">
        <v>1</v>
      </c>
      <c r="B42" s="2" t="s">
        <v>12</v>
      </c>
      <c r="C42" s="193" t="s">
        <v>863</v>
      </c>
      <c r="D42" s="193"/>
      <c r="E42" s="193"/>
      <c r="F42" s="193"/>
      <c r="G42" s="193"/>
      <c r="H42" s="363">
        <v>0</v>
      </c>
      <c r="I42" s="2">
        <f t="shared" si="0"/>
        <v>0</v>
      </c>
    </row>
    <row r="43" spans="1:9" ht="15.75" x14ac:dyDescent="0.25">
      <c r="A43" s="199">
        <v>1</v>
      </c>
      <c r="B43" s="2" t="s">
        <v>12</v>
      </c>
      <c r="C43" t="s">
        <v>864</v>
      </c>
      <c r="H43" s="362">
        <v>0</v>
      </c>
      <c r="I43" s="2">
        <f t="shared" si="0"/>
        <v>0</v>
      </c>
    </row>
    <row r="44" spans="1:9" ht="15.75" x14ac:dyDescent="0.25">
      <c r="A44" s="199">
        <v>1</v>
      </c>
      <c r="B44" s="2" t="s">
        <v>12</v>
      </c>
      <c r="C44" t="s">
        <v>865</v>
      </c>
      <c r="H44" s="362">
        <v>0</v>
      </c>
      <c r="I44" s="2">
        <f t="shared" si="0"/>
        <v>0</v>
      </c>
    </row>
    <row r="45" spans="1:9" ht="15.75" x14ac:dyDescent="0.25">
      <c r="A45" s="199">
        <v>1</v>
      </c>
      <c r="B45" s="2" t="s">
        <v>12</v>
      </c>
      <c r="C45" t="s">
        <v>866</v>
      </c>
      <c r="H45" s="362">
        <v>0</v>
      </c>
      <c r="I45" s="2">
        <f t="shared" si="0"/>
        <v>0</v>
      </c>
    </row>
    <row r="46" spans="1:9" ht="15.75" x14ac:dyDescent="0.25">
      <c r="A46" s="199">
        <v>2</v>
      </c>
      <c r="B46" s="2" t="s">
        <v>12</v>
      </c>
      <c r="C46" t="s">
        <v>867</v>
      </c>
      <c r="H46" s="362">
        <v>0</v>
      </c>
      <c r="I46" s="2">
        <f t="shared" si="0"/>
        <v>0</v>
      </c>
    </row>
    <row r="47" spans="1:9" ht="15.75" x14ac:dyDescent="0.25">
      <c r="A47" s="199">
        <v>2</v>
      </c>
      <c r="B47" s="2" t="s">
        <v>12</v>
      </c>
      <c r="C47" t="s">
        <v>868</v>
      </c>
      <c r="H47" s="362">
        <v>0</v>
      </c>
      <c r="I47" s="2">
        <f t="shared" si="0"/>
        <v>0</v>
      </c>
    </row>
    <row r="48" spans="1:9" ht="15.75" x14ac:dyDescent="0.25">
      <c r="A48" s="199">
        <v>1</v>
      </c>
      <c r="B48" s="2" t="s">
        <v>12</v>
      </c>
      <c r="C48" t="s">
        <v>869</v>
      </c>
      <c r="H48" s="362">
        <v>0</v>
      </c>
      <c r="I48" s="2">
        <f t="shared" si="0"/>
        <v>0</v>
      </c>
    </row>
    <row r="49" spans="1:9" ht="15.75" x14ac:dyDescent="0.25">
      <c r="A49" s="199">
        <v>10</v>
      </c>
      <c r="B49" s="2" t="s">
        <v>12</v>
      </c>
      <c r="C49" t="s">
        <v>870</v>
      </c>
      <c r="H49" s="362">
        <v>0</v>
      </c>
      <c r="I49" s="2">
        <f t="shared" si="0"/>
        <v>0</v>
      </c>
    </row>
    <row r="50" spans="1:9" ht="15.75" x14ac:dyDescent="0.25">
      <c r="A50" s="199">
        <v>2</v>
      </c>
      <c r="B50" s="2" t="s">
        <v>12</v>
      </c>
      <c r="C50" t="s">
        <v>871</v>
      </c>
      <c r="H50" s="362">
        <v>0</v>
      </c>
      <c r="I50" s="2">
        <f t="shared" si="0"/>
        <v>0</v>
      </c>
    </row>
    <row r="51" spans="1:9" ht="15.75" x14ac:dyDescent="0.25">
      <c r="A51" s="199">
        <v>4</v>
      </c>
      <c r="B51" s="2" t="s">
        <v>12</v>
      </c>
      <c r="C51" t="s">
        <v>872</v>
      </c>
      <c r="H51" s="362">
        <v>0</v>
      </c>
      <c r="I51" s="2">
        <f t="shared" si="0"/>
        <v>0</v>
      </c>
    </row>
    <row r="52" spans="1:9" ht="15.75" x14ac:dyDescent="0.25">
      <c r="A52" s="199">
        <v>1</v>
      </c>
      <c r="B52" s="2" t="s">
        <v>12</v>
      </c>
      <c r="C52" t="s">
        <v>873</v>
      </c>
      <c r="H52" s="363">
        <v>0</v>
      </c>
      <c r="I52" s="2">
        <f t="shared" si="0"/>
        <v>0</v>
      </c>
    </row>
    <row r="53" spans="1:9" ht="15.75" x14ac:dyDescent="0.25">
      <c r="A53" s="199">
        <v>44</v>
      </c>
      <c r="B53" s="2" t="s">
        <v>12</v>
      </c>
      <c r="C53" t="s">
        <v>874</v>
      </c>
      <c r="E53" s="193"/>
      <c r="F53" s="193"/>
      <c r="H53" s="362">
        <v>0</v>
      </c>
      <c r="I53" s="2">
        <f t="shared" si="0"/>
        <v>0</v>
      </c>
    </row>
    <row r="54" spans="1:9" ht="15.75" x14ac:dyDescent="0.25">
      <c r="A54" s="199">
        <v>1</v>
      </c>
      <c r="B54" s="2" t="s">
        <v>12</v>
      </c>
      <c r="C54" t="s">
        <v>875</v>
      </c>
      <c r="G54" s="193"/>
      <c r="H54" s="363">
        <v>0</v>
      </c>
      <c r="I54" s="2">
        <f t="shared" si="0"/>
        <v>0</v>
      </c>
    </row>
    <row r="55" spans="1:9" ht="15.75" x14ac:dyDescent="0.25">
      <c r="A55" s="199">
        <v>1</v>
      </c>
      <c r="B55" s="2" t="s">
        <v>12</v>
      </c>
      <c r="C55" t="s">
        <v>876</v>
      </c>
      <c r="E55" s="193"/>
      <c r="H55" s="363">
        <v>0</v>
      </c>
      <c r="I55" s="2">
        <f t="shared" si="0"/>
        <v>0</v>
      </c>
    </row>
    <row r="56" spans="1:9" ht="15.75" x14ac:dyDescent="0.25">
      <c r="A56" s="199">
        <v>29</v>
      </c>
      <c r="B56" s="2" t="s">
        <v>12</v>
      </c>
      <c r="C56" t="s">
        <v>875</v>
      </c>
      <c r="G56" s="193"/>
      <c r="H56" s="363">
        <v>0</v>
      </c>
      <c r="I56" s="2">
        <f t="shared" si="0"/>
        <v>0</v>
      </c>
    </row>
    <row r="57" spans="1:9" ht="15.75" x14ac:dyDescent="0.25">
      <c r="A57" s="199">
        <v>1</v>
      </c>
      <c r="B57" s="2" t="s">
        <v>12</v>
      </c>
      <c r="C57" t="s">
        <v>876</v>
      </c>
      <c r="E57" s="193"/>
      <c r="H57" s="363">
        <v>0</v>
      </c>
      <c r="I57" s="2">
        <f t="shared" si="0"/>
        <v>0</v>
      </c>
    </row>
    <row r="58" spans="1:9" ht="15.75" x14ac:dyDescent="0.25">
      <c r="A58" s="199">
        <v>9</v>
      </c>
      <c r="B58" s="2" t="s">
        <v>12</v>
      </c>
      <c r="C58" t="s">
        <v>877</v>
      </c>
      <c r="E58" s="193"/>
      <c r="H58" s="362">
        <v>0</v>
      </c>
      <c r="I58" s="2">
        <f t="shared" si="0"/>
        <v>0</v>
      </c>
    </row>
    <row r="59" spans="1:9" ht="15.75" x14ac:dyDescent="0.25">
      <c r="A59" s="199">
        <v>2</v>
      </c>
      <c r="B59" s="2" t="s">
        <v>12</v>
      </c>
      <c r="C59" t="s">
        <v>878</v>
      </c>
      <c r="H59" s="362">
        <v>0</v>
      </c>
      <c r="I59" s="2">
        <f t="shared" si="0"/>
        <v>0</v>
      </c>
    </row>
    <row r="60" spans="1:9" ht="15.75" x14ac:dyDescent="0.25">
      <c r="A60" s="199">
        <v>6</v>
      </c>
      <c r="B60" s="2" t="s">
        <v>12</v>
      </c>
      <c r="C60" t="s">
        <v>879</v>
      </c>
      <c r="E60" s="193"/>
      <c r="H60" s="362">
        <v>0</v>
      </c>
      <c r="I60" s="2">
        <f t="shared" si="0"/>
        <v>0</v>
      </c>
    </row>
    <row r="61" spans="1:9" ht="15.75" x14ac:dyDescent="0.25">
      <c r="A61" s="199">
        <v>4</v>
      </c>
      <c r="B61" s="2" t="s">
        <v>131</v>
      </c>
      <c r="C61" t="s">
        <v>880</v>
      </c>
      <c r="F61" s="196"/>
      <c r="H61" s="363">
        <v>0</v>
      </c>
      <c r="I61" s="2">
        <f t="shared" si="0"/>
        <v>0</v>
      </c>
    </row>
    <row r="62" spans="1:9" ht="15.75" x14ac:dyDescent="0.25">
      <c r="A62" s="199">
        <v>1</v>
      </c>
      <c r="B62" s="199" t="s">
        <v>881</v>
      </c>
      <c r="C62" s="193" t="s">
        <v>882</v>
      </c>
      <c r="D62" s="193"/>
      <c r="E62" s="193"/>
      <c r="F62" s="193"/>
      <c r="G62" s="193"/>
      <c r="H62" s="363">
        <v>0</v>
      </c>
      <c r="I62" s="2">
        <f t="shared" si="0"/>
        <v>0</v>
      </c>
    </row>
    <row r="63" spans="1:9" ht="15.75" x14ac:dyDescent="0.25">
      <c r="A63" s="199">
        <v>1</v>
      </c>
      <c r="B63" s="204" t="s">
        <v>881</v>
      </c>
      <c r="C63" s="203" t="s">
        <v>883</v>
      </c>
      <c r="H63" s="362">
        <v>0</v>
      </c>
      <c r="I63" s="205">
        <f t="shared" si="0"/>
        <v>0</v>
      </c>
    </row>
    <row r="64" spans="1:9" ht="15.75" x14ac:dyDescent="0.25">
      <c r="A64" s="199"/>
      <c r="B64" s="2"/>
      <c r="H64" s="2"/>
      <c r="I64" s="205">
        <f>SUM(I40:I63)</f>
        <v>0</v>
      </c>
    </row>
    <row r="65" spans="1:9" ht="15.75" x14ac:dyDescent="0.25">
      <c r="A65" s="199"/>
      <c r="B65" s="2"/>
      <c r="H65" s="2"/>
      <c r="I65" s="2"/>
    </row>
    <row r="66" spans="1:9" ht="15.75" x14ac:dyDescent="0.25">
      <c r="A66" s="196" t="s">
        <v>857</v>
      </c>
      <c r="H66" s="2"/>
      <c r="I66" s="2"/>
    </row>
    <row r="67" spans="1:9" ht="15.75" x14ac:dyDescent="0.25">
      <c r="A67" s="193" t="s">
        <v>884</v>
      </c>
      <c r="B67" s="193"/>
      <c r="C67" s="193"/>
      <c r="D67" s="193"/>
      <c r="E67" s="193"/>
      <c r="F67" s="193"/>
      <c r="G67" s="193"/>
      <c r="H67" s="2"/>
      <c r="I67" s="2"/>
    </row>
    <row r="68" spans="1:9" ht="15.75" x14ac:dyDescent="0.25">
      <c r="A68" s="203" t="s">
        <v>885</v>
      </c>
      <c r="H68" s="199"/>
      <c r="I68" s="2"/>
    </row>
    <row r="69" spans="1:9" ht="15.75" x14ac:dyDescent="0.25">
      <c r="A69" s="199">
        <v>1</v>
      </c>
      <c r="B69" s="204" t="s">
        <v>12</v>
      </c>
      <c r="C69" s="203" t="s">
        <v>886</v>
      </c>
      <c r="H69" s="362">
        <v>0</v>
      </c>
      <c r="I69" s="2">
        <f>PRODUCT(A69,H69)</f>
        <v>0</v>
      </c>
    </row>
    <row r="70" spans="1:9" ht="15.75" x14ac:dyDescent="0.25">
      <c r="A70" s="199">
        <v>1</v>
      </c>
      <c r="B70" s="204" t="s">
        <v>12</v>
      </c>
      <c r="C70" s="203" t="s">
        <v>887</v>
      </c>
      <c r="H70" s="362">
        <v>0</v>
      </c>
      <c r="I70" s="2">
        <f>PRODUCT(A70,H70)</f>
        <v>0</v>
      </c>
    </row>
    <row r="71" spans="1:9" ht="15.75" x14ac:dyDescent="0.25">
      <c r="A71" s="199">
        <v>10</v>
      </c>
      <c r="B71" s="2" t="s">
        <v>12</v>
      </c>
      <c r="C71" t="s">
        <v>870</v>
      </c>
      <c r="H71" s="362">
        <v>0</v>
      </c>
      <c r="I71" s="2">
        <f t="shared" ref="I71:I80" si="1">PRODUCT(A71,H71)</f>
        <v>0</v>
      </c>
    </row>
    <row r="72" spans="1:9" ht="15.75" x14ac:dyDescent="0.25">
      <c r="A72" s="199">
        <v>1</v>
      </c>
      <c r="B72" s="2" t="s">
        <v>12</v>
      </c>
      <c r="C72" t="s">
        <v>871</v>
      </c>
      <c r="H72" s="362">
        <v>0</v>
      </c>
      <c r="I72" s="2">
        <f t="shared" si="1"/>
        <v>0</v>
      </c>
    </row>
    <row r="73" spans="1:9" ht="15.75" x14ac:dyDescent="0.25">
      <c r="A73" s="199">
        <v>5</v>
      </c>
      <c r="B73" s="2" t="s">
        <v>12</v>
      </c>
      <c r="C73" t="s">
        <v>872</v>
      </c>
      <c r="H73" s="362">
        <v>0</v>
      </c>
      <c r="I73" s="2">
        <f t="shared" si="1"/>
        <v>0</v>
      </c>
    </row>
    <row r="74" spans="1:9" ht="15.75" x14ac:dyDescent="0.25">
      <c r="A74" s="199">
        <v>1</v>
      </c>
      <c r="B74" s="2" t="s">
        <v>12</v>
      </c>
      <c r="C74" t="s">
        <v>873</v>
      </c>
      <c r="H74" s="363">
        <v>0</v>
      </c>
      <c r="I74" s="2">
        <f t="shared" si="1"/>
        <v>0</v>
      </c>
    </row>
    <row r="75" spans="1:9" ht="15.75" x14ac:dyDescent="0.25">
      <c r="A75" s="199">
        <v>6</v>
      </c>
      <c r="B75" s="2" t="s">
        <v>12</v>
      </c>
      <c r="C75" t="s">
        <v>874</v>
      </c>
      <c r="E75" s="193"/>
      <c r="F75" s="193"/>
      <c r="H75" s="362">
        <v>0</v>
      </c>
      <c r="I75" s="2">
        <f t="shared" si="1"/>
        <v>0</v>
      </c>
    </row>
    <row r="76" spans="1:9" ht="15.75" x14ac:dyDescent="0.25">
      <c r="A76" s="199">
        <v>1</v>
      </c>
      <c r="B76" s="2" t="s">
        <v>12</v>
      </c>
      <c r="C76" t="s">
        <v>877</v>
      </c>
      <c r="E76" s="193"/>
      <c r="H76" s="362">
        <v>0</v>
      </c>
      <c r="I76" s="2">
        <f t="shared" si="1"/>
        <v>0</v>
      </c>
    </row>
    <row r="77" spans="1:9" ht="15.75" x14ac:dyDescent="0.25">
      <c r="A77" s="199">
        <v>1</v>
      </c>
      <c r="B77" s="2" t="s">
        <v>12</v>
      </c>
      <c r="C77" t="s">
        <v>876</v>
      </c>
      <c r="E77" s="193"/>
      <c r="H77" s="363">
        <v>0</v>
      </c>
      <c r="I77" s="2">
        <f t="shared" si="1"/>
        <v>0</v>
      </c>
    </row>
    <row r="78" spans="1:9" ht="15.75" x14ac:dyDescent="0.25">
      <c r="A78" s="199">
        <v>2</v>
      </c>
      <c r="B78" s="2" t="s">
        <v>12</v>
      </c>
      <c r="C78" s="203" t="s">
        <v>888</v>
      </c>
      <c r="E78" s="193"/>
      <c r="H78" s="362">
        <v>0</v>
      </c>
      <c r="I78" s="2">
        <f t="shared" si="1"/>
        <v>0</v>
      </c>
    </row>
    <row r="79" spans="1:9" ht="15.75" x14ac:dyDescent="0.25">
      <c r="A79" s="199">
        <v>1</v>
      </c>
      <c r="B79" s="199" t="s">
        <v>881</v>
      </c>
      <c r="C79" s="193" t="s">
        <v>882</v>
      </c>
      <c r="D79" s="193"/>
      <c r="E79" s="193"/>
      <c r="F79" s="193"/>
      <c r="G79" s="193"/>
      <c r="H79" s="363">
        <v>0</v>
      </c>
      <c r="I79" s="2">
        <f t="shared" si="1"/>
        <v>0</v>
      </c>
    </row>
    <row r="80" spans="1:9" ht="15.75" x14ac:dyDescent="0.25">
      <c r="A80" s="199">
        <v>1</v>
      </c>
      <c r="B80" s="204" t="s">
        <v>881</v>
      </c>
      <c r="C80" s="203" t="s">
        <v>883</v>
      </c>
      <c r="H80" s="362">
        <v>0</v>
      </c>
      <c r="I80" s="204">
        <f t="shared" si="1"/>
        <v>0</v>
      </c>
    </row>
    <row r="81" spans="1:9" ht="15.75" x14ac:dyDescent="0.25">
      <c r="A81" s="196"/>
      <c r="B81" s="196"/>
      <c r="C81" s="196"/>
      <c r="D81" s="193"/>
      <c r="E81" s="193"/>
      <c r="F81" s="193"/>
      <c r="H81" s="193"/>
      <c r="I81" s="205">
        <f>SUM(I69:I80)</f>
        <v>0</v>
      </c>
    </row>
    <row r="82" spans="1:9" ht="15.75" x14ac:dyDescent="0.25">
      <c r="A82" s="199"/>
      <c r="B82" s="199"/>
      <c r="C82" s="193"/>
      <c r="D82" s="193"/>
      <c r="E82" s="193"/>
      <c r="F82" s="193"/>
      <c r="G82" s="193"/>
      <c r="H82" s="199"/>
      <c r="I82" s="204"/>
    </row>
    <row r="83" spans="1:9" x14ac:dyDescent="0.25">
      <c r="A83" s="2"/>
      <c r="B83" s="2"/>
      <c r="H83" s="2"/>
      <c r="I83" s="204"/>
    </row>
    <row r="84" spans="1:9" ht="15.75" x14ac:dyDescent="0.25">
      <c r="A84" s="206" t="s">
        <v>889</v>
      </c>
      <c r="B84" s="199"/>
      <c r="D84" s="193"/>
      <c r="E84" s="193"/>
      <c r="F84" s="193"/>
      <c r="G84" s="193"/>
      <c r="H84" s="199"/>
      <c r="I84" s="204"/>
    </row>
    <row r="85" spans="1:9" ht="15.75" x14ac:dyDescent="0.25">
      <c r="A85" s="199">
        <v>3</v>
      </c>
      <c r="B85" s="2" t="s">
        <v>12</v>
      </c>
      <c r="C85" s="203" t="s">
        <v>890</v>
      </c>
      <c r="H85" s="362">
        <v>0</v>
      </c>
      <c r="I85" s="204">
        <f>PRODUCT(A85,H85)</f>
        <v>0</v>
      </c>
    </row>
    <row r="86" spans="1:9" ht="15.75" x14ac:dyDescent="0.25">
      <c r="A86" s="199">
        <v>3</v>
      </c>
      <c r="B86" s="2" t="s">
        <v>12</v>
      </c>
      <c r="C86" t="s">
        <v>862</v>
      </c>
      <c r="H86" s="363">
        <v>0</v>
      </c>
      <c r="I86" s="2">
        <f>PRODUCT(A86,H86)</f>
        <v>0</v>
      </c>
    </row>
    <row r="87" spans="1:9" ht="15.75" x14ac:dyDescent="0.25">
      <c r="A87" s="199"/>
      <c r="B87" s="2"/>
      <c r="H87" s="2"/>
      <c r="I87" s="205">
        <f>SUM(I85:I86)</f>
        <v>0</v>
      </c>
    </row>
    <row r="88" spans="1:9" ht="15.75" x14ac:dyDescent="0.25">
      <c r="A88" s="199"/>
      <c r="B88" s="199"/>
      <c r="C88" s="193"/>
      <c r="D88" s="193"/>
      <c r="E88" s="193"/>
      <c r="F88" s="193"/>
      <c r="G88" s="193"/>
      <c r="H88" s="199"/>
      <c r="I88" s="197"/>
    </row>
    <row r="89" spans="1:9" ht="15.75" x14ac:dyDescent="0.25">
      <c r="A89" s="199">
        <v>8</v>
      </c>
      <c r="B89" s="199" t="s">
        <v>12</v>
      </c>
      <c r="C89" s="203" t="s">
        <v>891</v>
      </c>
      <c r="G89" s="193"/>
      <c r="H89" s="193"/>
    </row>
    <row r="90" spans="1:9" ht="15.75" x14ac:dyDescent="0.25">
      <c r="A90" s="193"/>
      <c r="B90" s="193"/>
      <c r="C90" s="193" t="s">
        <v>892</v>
      </c>
      <c r="D90" s="193"/>
      <c r="E90" s="193"/>
      <c r="F90" s="193"/>
      <c r="I90" s="193"/>
    </row>
    <row r="91" spans="1:9" ht="15.75" x14ac:dyDescent="0.25">
      <c r="C91" s="203" t="s">
        <v>893</v>
      </c>
      <c r="G91" s="193"/>
      <c r="H91" s="193"/>
    </row>
    <row r="92" spans="1:9" ht="15.75" x14ac:dyDescent="0.25">
      <c r="A92" s="199"/>
      <c r="B92" s="199"/>
      <c r="C92" s="193" t="s">
        <v>894</v>
      </c>
      <c r="D92" s="193"/>
      <c r="E92" s="193"/>
      <c r="F92" s="193"/>
      <c r="H92" s="362">
        <v>0</v>
      </c>
      <c r="I92" s="205">
        <f>PRODUCT(A89,H92)</f>
        <v>0</v>
      </c>
    </row>
    <row r="93" spans="1:9" ht="15.75" x14ac:dyDescent="0.25">
      <c r="C93" s="203"/>
      <c r="G93" s="193"/>
      <c r="H93" s="193"/>
    </row>
    <row r="94" spans="1:9" ht="15.75" x14ac:dyDescent="0.25">
      <c r="A94" s="196" t="s">
        <v>895</v>
      </c>
      <c r="B94" s="199"/>
      <c r="C94" s="193"/>
      <c r="D94" s="193"/>
      <c r="E94" s="193"/>
      <c r="F94" s="193"/>
      <c r="H94" s="2"/>
      <c r="I94" s="205">
        <f>SUM(I64,I81,I87,I92)</f>
        <v>0</v>
      </c>
    </row>
    <row r="95" spans="1:9" ht="15.75" x14ac:dyDescent="0.25">
      <c r="A95" s="199"/>
      <c r="B95" s="2"/>
      <c r="G95" s="193"/>
      <c r="H95" s="199"/>
      <c r="I95" s="2"/>
    </row>
    <row r="96" spans="1:9" ht="15.75" x14ac:dyDescent="0.25">
      <c r="A96" s="196" t="s">
        <v>896</v>
      </c>
      <c r="B96" s="196"/>
      <c r="C96" s="196"/>
      <c r="D96" s="193"/>
      <c r="E96" s="193"/>
      <c r="F96" s="193"/>
      <c r="H96" s="193"/>
    </row>
    <row r="97" spans="1:9" ht="15.75" x14ac:dyDescent="0.25">
      <c r="A97" s="199">
        <v>6</v>
      </c>
      <c r="B97" s="199" t="s">
        <v>12</v>
      </c>
      <c r="C97" t="s">
        <v>897</v>
      </c>
      <c r="H97" s="362">
        <v>0</v>
      </c>
      <c r="I97" s="204">
        <f t="shared" ref="I97:I120" si="2">PRODUCT(A97,H97)</f>
        <v>0</v>
      </c>
    </row>
    <row r="98" spans="1:9" x14ac:dyDescent="0.25">
      <c r="A98" s="2">
        <v>2</v>
      </c>
      <c r="B98" s="2" t="s">
        <v>12</v>
      </c>
      <c r="C98" t="s">
        <v>898</v>
      </c>
      <c r="H98" s="362">
        <v>0</v>
      </c>
      <c r="I98" s="204">
        <f t="shared" si="2"/>
        <v>0</v>
      </c>
    </row>
    <row r="99" spans="1:9" x14ac:dyDescent="0.25">
      <c r="A99" s="2">
        <v>10</v>
      </c>
      <c r="B99" s="2" t="s">
        <v>12</v>
      </c>
      <c r="C99" t="s">
        <v>899</v>
      </c>
      <c r="H99" s="362">
        <v>0</v>
      </c>
      <c r="I99" s="204">
        <f t="shared" si="2"/>
        <v>0</v>
      </c>
    </row>
    <row r="100" spans="1:9" ht="15.75" x14ac:dyDescent="0.25">
      <c r="A100" s="199">
        <v>1</v>
      </c>
      <c r="B100" s="2" t="s">
        <v>12</v>
      </c>
      <c r="C100" s="203" t="s">
        <v>900</v>
      </c>
      <c r="H100" s="362">
        <v>0</v>
      </c>
      <c r="I100" s="204">
        <f t="shared" si="2"/>
        <v>0</v>
      </c>
    </row>
    <row r="101" spans="1:9" ht="15.75" x14ac:dyDescent="0.25">
      <c r="A101" s="199">
        <v>2</v>
      </c>
      <c r="B101" s="2" t="s">
        <v>12</v>
      </c>
      <c r="C101" s="203" t="s">
        <v>901</v>
      </c>
      <c r="H101" s="363">
        <v>0</v>
      </c>
      <c r="I101" s="204">
        <f t="shared" si="2"/>
        <v>0</v>
      </c>
    </row>
    <row r="102" spans="1:9" ht="15.75" x14ac:dyDescent="0.25">
      <c r="A102" s="199">
        <v>3</v>
      </c>
      <c r="B102" s="2" t="s">
        <v>12</v>
      </c>
      <c r="C102" s="203" t="s">
        <v>902</v>
      </c>
      <c r="H102" s="363">
        <v>0</v>
      </c>
      <c r="I102" s="204">
        <f t="shared" si="2"/>
        <v>0</v>
      </c>
    </row>
    <row r="103" spans="1:9" ht="15.75" x14ac:dyDescent="0.25">
      <c r="A103" s="199">
        <v>5</v>
      </c>
      <c r="B103" s="2" t="s">
        <v>12</v>
      </c>
      <c r="C103" s="203" t="s">
        <v>903</v>
      </c>
      <c r="H103" s="363">
        <v>0</v>
      </c>
      <c r="I103" s="204">
        <f t="shared" si="2"/>
        <v>0</v>
      </c>
    </row>
    <row r="104" spans="1:9" ht="15.75" x14ac:dyDescent="0.25">
      <c r="A104" s="199">
        <v>23</v>
      </c>
      <c r="B104" s="199" t="s">
        <v>12</v>
      </c>
      <c r="C104" t="s">
        <v>904</v>
      </c>
      <c r="H104" s="363">
        <v>0</v>
      </c>
      <c r="I104" s="204">
        <f t="shared" si="2"/>
        <v>0</v>
      </c>
    </row>
    <row r="105" spans="1:9" ht="15.75" x14ac:dyDescent="0.25">
      <c r="A105" s="199">
        <v>79</v>
      </c>
      <c r="B105" s="199" t="s">
        <v>12</v>
      </c>
      <c r="C105" s="193" t="s">
        <v>905</v>
      </c>
      <c r="D105" s="193"/>
      <c r="E105" s="193"/>
      <c r="F105" s="193"/>
      <c r="G105" s="193"/>
      <c r="H105" s="363">
        <v>0</v>
      </c>
      <c r="I105" s="204">
        <f t="shared" si="2"/>
        <v>0</v>
      </c>
    </row>
    <row r="106" spans="1:9" ht="15.75" x14ac:dyDescent="0.25">
      <c r="A106" s="199">
        <v>1</v>
      </c>
      <c r="B106" s="199" t="s">
        <v>12</v>
      </c>
      <c r="C106" s="193" t="s">
        <v>906</v>
      </c>
      <c r="D106" s="193"/>
      <c r="E106" s="193"/>
      <c r="F106" s="193"/>
      <c r="G106" s="193"/>
      <c r="H106" s="363">
        <v>0</v>
      </c>
      <c r="I106" s="204">
        <f t="shared" si="2"/>
        <v>0</v>
      </c>
    </row>
    <row r="107" spans="1:9" ht="15.75" x14ac:dyDescent="0.25">
      <c r="A107" s="199">
        <v>2</v>
      </c>
      <c r="B107" s="199" t="s">
        <v>12</v>
      </c>
      <c r="C107" s="193" t="s">
        <v>907</v>
      </c>
      <c r="D107" s="193"/>
      <c r="E107" s="193"/>
      <c r="F107" s="193"/>
      <c r="G107" s="193"/>
      <c r="H107" s="363">
        <v>0</v>
      </c>
      <c r="I107" s="204">
        <f t="shared" si="2"/>
        <v>0</v>
      </c>
    </row>
    <row r="108" spans="1:9" ht="15.75" x14ac:dyDescent="0.25">
      <c r="A108" s="199">
        <v>3</v>
      </c>
      <c r="B108" s="199" t="s">
        <v>12</v>
      </c>
      <c r="C108" s="193" t="s">
        <v>908</v>
      </c>
      <c r="D108" s="193"/>
      <c r="E108" s="193"/>
      <c r="F108" s="193"/>
      <c r="G108" s="193"/>
      <c r="H108" s="363">
        <v>0</v>
      </c>
      <c r="I108" s="204">
        <f t="shared" si="2"/>
        <v>0</v>
      </c>
    </row>
    <row r="109" spans="1:9" ht="15.75" x14ac:dyDescent="0.25">
      <c r="A109" s="199">
        <v>9</v>
      </c>
      <c r="B109" s="199" t="s">
        <v>12</v>
      </c>
      <c r="C109" s="193" t="s">
        <v>909</v>
      </c>
      <c r="D109" s="193"/>
      <c r="E109" s="193"/>
      <c r="F109" s="193"/>
      <c r="G109" s="193"/>
      <c r="H109" s="363">
        <v>0</v>
      </c>
      <c r="I109" s="204">
        <f t="shared" si="2"/>
        <v>0</v>
      </c>
    </row>
    <row r="110" spans="1:9" ht="15.75" x14ac:dyDescent="0.25">
      <c r="A110" s="199">
        <v>138</v>
      </c>
      <c r="B110" s="199" t="s">
        <v>12</v>
      </c>
      <c r="C110" s="193" t="s">
        <v>910</v>
      </c>
      <c r="D110" s="193"/>
      <c r="H110" s="362">
        <v>0</v>
      </c>
      <c r="I110" s="204">
        <f t="shared" si="2"/>
        <v>0</v>
      </c>
    </row>
    <row r="111" spans="1:9" ht="15.75" x14ac:dyDescent="0.25">
      <c r="A111" s="199">
        <v>124</v>
      </c>
      <c r="B111" s="199" t="s">
        <v>12</v>
      </c>
      <c r="C111" s="193" t="s">
        <v>911</v>
      </c>
      <c r="D111" s="193"/>
      <c r="H111" s="362">
        <v>0</v>
      </c>
      <c r="I111" s="204">
        <f t="shared" si="2"/>
        <v>0</v>
      </c>
    </row>
    <row r="112" spans="1:9" ht="15.75" x14ac:dyDescent="0.25">
      <c r="A112" s="199">
        <v>98</v>
      </c>
      <c r="B112" s="199" t="s">
        <v>12</v>
      </c>
      <c r="C112" s="193" t="s">
        <v>912</v>
      </c>
      <c r="D112" s="193"/>
      <c r="E112" s="193"/>
      <c r="H112" s="362">
        <v>0</v>
      </c>
      <c r="I112" s="204">
        <f t="shared" si="2"/>
        <v>0</v>
      </c>
    </row>
    <row r="113" spans="1:10" ht="15.75" x14ac:dyDescent="0.25">
      <c r="A113" s="199">
        <v>50</v>
      </c>
      <c r="B113" s="2" t="s">
        <v>0</v>
      </c>
      <c r="C113" s="203" t="s">
        <v>913</v>
      </c>
      <c r="H113" s="362">
        <v>0</v>
      </c>
      <c r="I113" s="204">
        <f t="shared" si="2"/>
        <v>0</v>
      </c>
    </row>
    <row r="114" spans="1:10" ht="15.75" x14ac:dyDescent="0.25">
      <c r="A114" s="199">
        <v>90</v>
      </c>
      <c r="B114" s="2" t="s">
        <v>0</v>
      </c>
      <c r="C114" s="203" t="s">
        <v>914</v>
      </c>
      <c r="H114" s="362">
        <v>0</v>
      </c>
      <c r="I114" s="204">
        <f t="shared" si="2"/>
        <v>0</v>
      </c>
    </row>
    <row r="115" spans="1:10" ht="15.75" x14ac:dyDescent="0.25">
      <c r="A115" s="199">
        <v>980</v>
      </c>
      <c r="B115" s="2" t="s">
        <v>131</v>
      </c>
      <c r="C115" t="s">
        <v>915</v>
      </c>
      <c r="H115" s="362">
        <v>0</v>
      </c>
      <c r="I115" s="204">
        <f t="shared" si="2"/>
        <v>0</v>
      </c>
    </row>
    <row r="116" spans="1:10" ht="15.75" x14ac:dyDescent="0.25">
      <c r="A116" s="199">
        <v>130</v>
      </c>
      <c r="B116" s="2" t="s">
        <v>131</v>
      </c>
      <c r="C116" t="s">
        <v>916</v>
      </c>
      <c r="H116" s="362">
        <v>0</v>
      </c>
      <c r="I116" s="204">
        <f t="shared" si="2"/>
        <v>0</v>
      </c>
    </row>
    <row r="117" spans="1:10" ht="15.75" x14ac:dyDescent="0.25">
      <c r="A117" s="199">
        <v>20</v>
      </c>
      <c r="B117" s="199" t="s">
        <v>0</v>
      </c>
      <c r="C117" s="193" t="s">
        <v>917</v>
      </c>
      <c r="D117" s="193"/>
      <c r="E117" s="193"/>
      <c r="F117" s="193"/>
      <c r="G117" s="193"/>
      <c r="H117" s="363">
        <v>0</v>
      </c>
      <c r="I117" s="199">
        <f t="shared" si="2"/>
        <v>0</v>
      </c>
    </row>
    <row r="118" spans="1:10" ht="15.75" x14ac:dyDescent="0.25">
      <c r="A118" s="199">
        <v>2</v>
      </c>
      <c r="B118" s="2" t="s">
        <v>12</v>
      </c>
      <c r="C118" t="s">
        <v>918</v>
      </c>
      <c r="F118" s="193"/>
      <c r="G118" s="193"/>
      <c r="H118" s="362">
        <v>0</v>
      </c>
      <c r="I118" s="204">
        <f t="shared" si="2"/>
        <v>0</v>
      </c>
    </row>
    <row r="119" spans="1:10" ht="15.75" x14ac:dyDescent="0.25">
      <c r="A119" s="199">
        <v>1</v>
      </c>
      <c r="B119" s="199" t="s">
        <v>12</v>
      </c>
      <c r="C119" s="193" t="s">
        <v>919</v>
      </c>
      <c r="D119" s="193"/>
      <c r="E119" s="193"/>
      <c r="F119" s="193"/>
      <c r="G119" s="193"/>
      <c r="H119" s="363">
        <v>0</v>
      </c>
      <c r="I119" s="204">
        <f t="shared" si="2"/>
        <v>0</v>
      </c>
    </row>
    <row r="120" spans="1:10" ht="15.75" x14ac:dyDescent="0.25">
      <c r="A120" s="199">
        <v>4</v>
      </c>
      <c r="B120" s="199" t="s">
        <v>12</v>
      </c>
      <c r="C120" s="193" t="s">
        <v>920</v>
      </c>
      <c r="D120" s="193"/>
      <c r="E120" s="193"/>
      <c r="F120" s="193"/>
      <c r="G120" s="193"/>
      <c r="H120" s="363">
        <v>0</v>
      </c>
      <c r="I120" s="204">
        <f t="shared" si="2"/>
        <v>0</v>
      </c>
    </row>
    <row r="121" spans="1:10" ht="15.75" x14ac:dyDescent="0.25">
      <c r="A121" s="199">
        <v>1</v>
      </c>
      <c r="B121" s="204" t="s">
        <v>12</v>
      </c>
      <c r="C121" s="193" t="s">
        <v>921</v>
      </c>
      <c r="H121" s="362">
        <v>0</v>
      </c>
      <c r="I121" s="204">
        <f>PRODUCT(A121,H121)</f>
        <v>0</v>
      </c>
    </row>
    <row r="122" spans="1:10" ht="15.75" x14ac:dyDescent="0.25">
      <c r="A122" s="193"/>
      <c r="B122" s="199"/>
      <c r="C122" s="193"/>
      <c r="D122" s="193"/>
      <c r="E122" s="193"/>
      <c r="F122" s="193"/>
      <c r="G122" s="193"/>
      <c r="H122" s="199"/>
      <c r="I122" s="197"/>
    </row>
    <row r="123" spans="1:10" ht="15.75" x14ac:dyDescent="0.25">
      <c r="A123" s="196"/>
      <c r="B123" s="196"/>
      <c r="C123" s="193"/>
      <c r="D123" s="193"/>
      <c r="E123" s="193"/>
      <c r="F123" s="193"/>
      <c r="H123" s="193"/>
      <c r="I123" s="205">
        <f>SUM(I97:I121)</f>
        <v>0</v>
      </c>
    </row>
    <row r="124" spans="1:10" ht="18.75" x14ac:dyDescent="0.3">
      <c r="A124" s="364" t="s">
        <v>931</v>
      </c>
      <c r="B124" s="365"/>
      <c r="C124" s="366"/>
      <c r="D124" s="366"/>
      <c r="E124" s="366"/>
      <c r="F124" s="366"/>
      <c r="G124" s="366"/>
      <c r="H124" s="365"/>
      <c r="I124" s="365"/>
      <c r="J124" s="368"/>
    </row>
    <row r="125" spans="1:10" ht="15.75" x14ac:dyDescent="0.25">
      <c r="A125" s="367" t="s">
        <v>1162</v>
      </c>
      <c r="B125" s="365"/>
      <c r="C125" s="366"/>
      <c r="D125" s="366"/>
      <c r="E125" s="366"/>
      <c r="F125" s="366"/>
      <c r="G125" s="368"/>
      <c r="H125" s="369"/>
      <c r="I125" s="365"/>
      <c r="J125" s="368"/>
    </row>
    <row r="126" spans="1:10" ht="15.75" x14ac:dyDescent="0.25">
      <c r="A126" s="370" t="s">
        <v>1163</v>
      </c>
      <c r="B126" s="371"/>
      <c r="C126" s="367"/>
      <c r="D126" s="367"/>
      <c r="E126" s="366"/>
      <c r="F126" s="366"/>
      <c r="G126" s="366"/>
      <c r="H126" s="369"/>
      <c r="I126" s="371"/>
      <c r="J126" s="368"/>
    </row>
    <row r="127" spans="1:10" s="377" customFormat="1" ht="15.75" x14ac:dyDescent="0.25">
      <c r="A127" s="372"/>
      <c r="B127" s="373"/>
      <c r="C127" s="374"/>
      <c r="D127" s="374"/>
      <c r="E127" s="375"/>
      <c r="F127" s="375"/>
      <c r="G127" s="375"/>
      <c r="H127" s="376"/>
      <c r="I127" s="373"/>
    </row>
    <row r="128" spans="1:10" ht="15.75" x14ac:dyDescent="0.25">
      <c r="A128" s="196" t="s">
        <v>922</v>
      </c>
      <c r="B128" s="196"/>
      <c r="C128" s="193"/>
      <c r="D128" s="193"/>
      <c r="E128" s="193"/>
      <c r="F128" s="193"/>
      <c r="H128" s="193"/>
    </row>
    <row r="129" spans="1:9" ht="15.75" x14ac:dyDescent="0.25">
      <c r="A129" s="199">
        <v>30</v>
      </c>
      <c r="B129" s="199" t="s">
        <v>12</v>
      </c>
      <c r="C129" s="193" t="s">
        <v>923</v>
      </c>
      <c r="D129" s="193"/>
      <c r="E129" s="193"/>
      <c r="F129" s="193"/>
      <c r="G129" s="193"/>
      <c r="H129" s="199"/>
      <c r="I129" s="199"/>
    </row>
    <row r="130" spans="1:9" ht="15.75" x14ac:dyDescent="0.25">
      <c r="A130" s="199"/>
      <c r="B130" s="199"/>
      <c r="C130" s="193" t="s">
        <v>924</v>
      </c>
      <c r="D130" s="193"/>
      <c r="E130" s="193"/>
      <c r="F130" s="193"/>
      <c r="G130" s="193"/>
      <c r="H130" s="199"/>
      <c r="I130" s="199"/>
    </row>
    <row r="131" spans="1:9" ht="15.75" x14ac:dyDescent="0.25">
      <c r="A131" s="199"/>
      <c r="B131" s="199"/>
      <c r="C131" s="193" t="s">
        <v>925</v>
      </c>
      <c r="D131" s="193"/>
      <c r="E131" s="193"/>
      <c r="F131" s="193"/>
      <c r="G131" s="193"/>
      <c r="H131" s="363">
        <v>0</v>
      </c>
      <c r="I131" s="199">
        <f>PRODUCT(A129,H131)</f>
        <v>0</v>
      </c>
    </row>
    <row r="132" spans="1:9" ht="15.75" x14ac:dyDescent="0.25">
      <c r="A132" s="199">
        <v>28</v>
      </c>
      <c r="B132" s="199" t="s">
        <v>12</v>
      </c>
      <c r="C132" s="193" t="s">
        <v>926</v>
      </c>
      <c r="D132" s="193"/>
      <c r="E132" s="193"/>
      <c r="F132" s="193"/>
      <c r="G132" s="193"/>
      <c r="H132" s="199"/>
      <c r="I132" s="199"/>
    </row>
    <row r="133" spans="1:9" ht="15.75" x14ac:dyDescent="0.25">
      <c r="A133" s="199"/>
      <c r="B133" s="199"/>
      <c r="C133" s="193" t="s">
        <v>927</v>
      </c>
      <c r="D133" s="193"/>
      <c r="E133" s="193"/>
      <c r="F133" s="193"/>
      <c r="G133" s="193"/>
      <c r="H133" s="199"/>
      <c r="I133" s="199"/>
    </row>
    <row r="134" spans="1:9" ht="15.75" x14ac:dyDescent="0.25">
      <c r="A134" s="199"/>
      <c r="B134" s="199"/>
      <c r="C134" s="193" t="s">
        <v>928</v>
      </c>
      <c r="D134" s="193"/>
      <c r="E134" s="193"/>
      <c r="F134" s="193"/>
      <c r="G134" s="193"/>
      <c r="H134" s="363">
        <v>0</v>
      </c>
      <c r="I134" s="199">
        <f>PRODUCT(A132,H134)</f>
        <v>0</v>
      </c>
    </row>
    <row r="135" spans="1:9" ht="15.75" x14ac:dyDescent="0.25">
      <c r="A135" s="199">
        <v>12</v>
      </c>
      <c r="B135" s="199" t="s">
        <v>12</v>
      </c>
      <c r="C135" s="193" t="s">
        <v>929</v>
      </c>
      <c r="D135" s="193"/>
      <c r="E135" s="193"/>
      <c r="F135" s="193"/>
      <c r="G135" s="193"/>
      <c r="H135" s="199"/>
      <c r="I135" s="199"/>
    </row>
    <row r="136" spans="1:9" ht="15.75" x14ac:dyDescent="0.25">
      <c r="A136" s="199"/>
      <c r="B136" s="199"/>
      <c r="C136" s="193" t="s">
        <v>924</v>
      </c>
      <c r="D136" s="193"/>
      <c r="E136" s="193"/>
      <c r="F136" s="193"/>
      <c r="G136" s="193"/>
      <c r="H136" s="199"/>
      <c r="I136" s="199"/>
    </row>
    <row r="137" spans="1:9" ht="15.75" x14ac:dyDescent="0.25">
      <c r="A137" s="199"/>
      <c r="B137" s="199"/>
      <c r="C137" s="193" t="s">
        <v>925</v>
      </c>
      <c r="D137" s="193"/>
      <c r="E137" s="193"/>
      <c r="F137" s="193"/>
      <c r="G137" s="193"/>
      <c r="H137" s="363">
        <v>0</v>
      </c>
      <c r="I137" s="199">
        <f>PRODUCT(A135,H137)</f>
        <v>0</v>
      </c>
    </row>
    <row r="138" spans="1:9" ht="15.75" x14ac:dyDescent="0.25">
      <c r="A138" s="199">
        <v>5</v>
      </c>
      <c r="B138" s="199" t="s">
        <v>12</v>
      </c>
      <c r="C138" s="193" t="s">
        <v>930</v>
      </c>
      <c r="D138" s="193"/>
      <c r="E138" s="193"/>
      <c r="F138" s="193"/>
      <c r="G138" s="193"/>
      <c r="H138" s="363">
        <v>0</v>
      </c>
      <c r="I138" s="199">
        <f>PRODUCT(A138,H138)</f>
        <v>0</v>
      </c>
    </row>
    <row r="139" spans="1:9" ht="15.75" x14ac:dyDescent="0.25">
      <c r="A139" s="199"/>
      <c r="B139" s="199"/>
      <c r="C139" s="193"/>
      <c r="D139" s="193"/>
      <c r="E139" s="193"/>
      <c r="F139" s="193"/>
      <c r="G139" s="193"/>
      <c r="H139" s="199"/>
      <c r="I139" s="199"/>
    </row>
    <row r="140" spans="1:9" ht="15.75" x14ac:dyDescent="0.25">
      <c r="A140" s="199"/>
      <c r="B140" s="199"/>
      <c r="C140" s="193"/>
      <c r="D140" s="193"/>
      <c r="E140" s="193"/>
      <c r="F140" s="193"/>
      <c r="G140" s="193"/>
      <c r="H140" s="199"/>
      <c r="I140" s="197">
        <f>SUM(I131:I139)</f>
        <v>0</v>
      </c>
    </row>
    <row r="141" spans="1:9" ht="15.75" x14ac:dyDescent="0.25">
      <c r="A141" s="199"/>
      <c r="B141" s="199"/>
      <c r="C141" s="193"/>
      <c r="D141" s="193"/>
      <c r="E141" s="193"/>
      <c r="F141" s="193"/>
      <c r="H141" s="2"/>
      <c r="I141" s="197"/>
    </row>
    <row r="142" spans="1:9" ht="18.75" x14ac:dyDescent="0.3">
      <c r="A142" s="364" t="s">
        <v>931</v>
      </c>
      <c r="B142" s="365"/>
      <c r="C142" s="366"/>
      <c r="D142" s="366"/>
      <c r="E142" s="366"/>
      <c r="F142" s="366"/>
      <c r="G142" s="366"/>
      <c r="H142" s="365"/>
      <c r="I142" s="365"/>
    </row>
    <row r="143" spans="1:9" ht="15.75" x14ac:dyDescent="0.25">
      <c r="A143" s="367" t="s">
        <v>932</v>
      </c>
      <c r="B143" s="365"/>
      <c r="C143" s="366"/>
      <c r="D143" s="366"/>
      <c r="E143" s="366"/>
      <c r="F143" s="366"/>
      <c r="G143" s="368"/>
      <c r="H143" s="369"/>
      <c r="I143" s="365"/>
    </row>
    <row r="144" spans="1:9" ht="15.75" x14ac:dyDescent="0.25">
      <c r="A144" s="370" t="s">
        <v>1161</v>
      </c>
      <c r="B144" s="371"/>
      <c r="C144" s="367"/>
      <c r="D144" s="367"/>
      <c r="E144" s="366"/>
      <c r="F144" s="366"/>
      <c r="G144" s="366"/>
      <c r="H144" s="369"/>
      <c r="I144" s="371"/>
    </row>
    <row r="145" spans="1:9" ht="15.75" x14ac:dyDescent="0.25">
      <c r="A145" s="193"/>
      <c r="B145" s="199"/>
      <c r="C145" s="193"/>
      <c r="D145" s="193"/>
      <c r="E145" s="193"/>
      <c r="F145" s="193"/>
      <c r="G145" s="193"/>
      <c r="H145" s="199"/>
      <c r="I145" s="197"/>
    </row>
    <row r="146" spans="1:9" ht="15.75" x14ac:dyDescent="0.25">
      <c r="A146" s="196" t="s">
        <v>933</v>
      </c>
      <c r="B146" s="199"/>
      <c r="C146" s="193"/>
      <c r="D146" s="193"/>
      <c r="E146" s="193"/>
      <c r="F146" s="193"/>
      <c r="H146" s="2"/>
      <c r="I146" s="2"/>
    </row>
    <row r="147" spans="1:9" ht="15.75" x14ac:dyDescent="0.25">
      <c r="A147" s="199">
        <v>125</v>
      </c>
      <c r="B147" s="199" t="s">
        <v>0</v>
      </c>
      <c r="C147" s="193" t="s">
        <v>934</v>
      </c>
      <c r="D147" s="193"/>
      <c r="E147" s="193"/>
      <c r="F147" s="193"/>
      <c r="G147" s="193"/>
      <c r="H147" s="363">
        <v>0</v>
      </c>
      <c r="I147" s="199">
        <f>PRODUCT(A147,H147)</f>
        <v>0</v>
      </c>
    </row>
    <row r="148" spans="1:9" ht="15.75" x14ac:dyDescent="0.25">
      <c r="A148" s="199">
        <v>160</v>
      </c>
      <c r="B148" s="199" t="s">
        <v>0</v>
      </c>
      <c r="C148" s="193" t="s">
        <v>935</v>
      </c>
      <c r="D148" s="193"/>
      <c r="E148" s="193"/>
      <c r="F148" s="193"/>
      <c r="G148" s="193"/>
      <c r="H148" s="362">
        <v>0</v>
      </c>
      <c r="I148" s="199">
        <f t="shared" ref="I148:I160" si="3">PRODUCT(A148,H148)</f>
        <v>0</v>
      </c>
    </row>
    <row r="149" spans="1:9" ht="15.75" x14ac:dyDescent="0.25">
      <c r="A149" s="199">
        <v>195</v>
      </c>
      <c r="B149" s="199" t="s">
        <v>0</v>
      </c>
      <c r="C149" s="193" t="s">
        <v>936</v>
      </c>
      <c r="D149" s="193"/>
      <c r="E149" s="193"/>
      <c r="F149" s="193"/>
      <c r="G149" s="193"/>
      <c r="H149" s="362">
        <v>0</v>
      </c>
      <c r="I149" s="199">
        <f t="shared" si="3"/>
        <v>0</v>
      </c>
    </row>
    <row r="150" spans="1:9" ht="15.75" x14ac:dyDescent="0.25">
      <c r="A150" s="199">
        <v>360</v>
      </c>
      <c r="B150" s="199" t="s">
        <v>0</v>
      </c>
      <c r="C150" s="193" t="s">
        <v>937</v>
      </c>
      <c r="D150" s="193"/>
      <c r="E150" s="193"/>
      <c r="F150" s="193"/>
      <c r="G150" s="193"/>
      <c r="H150" s="362">
        <v>0</v>
      </c>
      <c r="I150" s="199">
        <f t="shared" si="3"/>
        <v>0</v>
      </c>
    </row>
    <row r="151" spans="1:9" ht="15.75" x14ac:dyDescent="0.25">
      <c r="A151" s="199">
        <v>215</v>
      </c>
      <c r="B151" s="199" t="s">
        <v>0</v>
      </c>
      <c r="C151" s="193" t="s">
        <v>938</v>
      </c>
      <c r="D151" s="193"/>
      <c r="E151" s="193"/>
      <c r="F151" s="193"/>
      <c r="G151" s="193"/>
      <c r="H151" s="362">
        <v>0</v>
      </c>
      <c r="I151" s="199">
        <f t="shared" si="3"/>
        <v>0</v>
      </c>
    </row>
    <row r="152" spans="1:9" ht="15.75" x14ac:dyDescent="0.25">
      <c r="A152" s="199">
        <v>45</v>
      </c>
      <c r="B152" s="199" t="s">
        <v>0</v>
      </c>
      <c r="C152" s="193" t="s">
        <v>939</v>
      </c>
      <c r="D152" s="193"/>
      <c r="E152" s="193"/>
      <c r="F152" s="193"/>
      <c r="H152" s="362">
        <v>0</v>
      </c>
      <c r="I152" s="199">
        <f t="shared" si="3"/>
        <v>0</v>
      </c>
    </row>
    <row r="153" spans="1:9" ht="15.75" x14ac:dyDescent="0.25">
      <c r="A153" s="199">
        <v>60</v>
      </c>
      <c r="B153" s="199" t="s">
        <v>0</v>
      </c>
      <c r="C153" s="193" t="s">
        <v>940</v>
      </c>
      <c r="D153" s="193"/>
      <c r="E153" s="193"/>
      <c r="F153" s="193"/>
      <c r="H153" s="362">
        <v>0</v>
      </c>
      <c r="I153" s="199">
        <f t="shared" si="3"/>
        <v>0</v>
      </c>
    </row>
    <row r="154" spans="1:9" ht="15.75" x14ac:dyDescent="0.25">
      <c r="A154" s="199">
        <v>1460</v>
      </c>
      <c r="B154" s="199" t="s">
        <v>0</v>
      </c>
      <c r="C154" s="193" t="s">
        <v>941</v>
      </c>
      <c r="D154" s="193"/>
      <c r="E154" s="193"/>
      <c r="F154" s="193"/>
      <c r="H154" s="362">
        <v>0</v>
      </c>
      <c r="I154" s="199">
        <f t="shared" si="3"/>
        <v>0</v>
      </c>
    </row>
    <row r="155" spans="1:9" ht="15.75" x14ac:dyDescent="0.25">
      <c r="A155" s="199">
        <v>1890</v>
      </c>
      <c r="B155" s="199" t="s">
        <v>0</v>
      </c>
      <c r="C155" s="193" t="s">
        <v>942</v>
      </c>
      <c r="D155" s="193"/>
      <c r="E155" s="193"/>
      <c r="F155" s="193"/>
      <c r="H155" s="362">
        <v>0</v>
      </c>
      <c r="I155" s="199">
        <f t="shared" si="3"/>
        <v>0</v>
      </c>
    </row>
    <row r="156" spans="1:9" ht="15.75" x14ac:dyDescent="0.25">
      <c r="A156" s="199">
        <v>160</v>
      </c>
      <c r="B156" s="199" t="s">
        <v>0</v>
      </c>
      <c r="C156" s="193" t="s">
        <v>943</v>
      </c>
      <c r="D156" s="193"/>
      <c r="E156" s="193"/>
      <c r="F156" s="193"/>
      <c r="H156" s="362">
        <v>0</v>
      </c>
      <c r="I156" s="199">
        <f t="shared" si="3"/>
        <v>0</v>
      </c>
    </row>
    <row r="157" spans="1:9" ht="15.75" x14ac:dyDescent="0.25">
      <c r="A157" s="199">
        <v>80</v>
      </c>
      <c r="B157" s="199" t="s">
        <v>0</v>
      </c>
      <c r="C157" s="193" t="s">
        <v>944</v>
      </c>
      <c r="D157" s="193"/>
      <c r="E157" s="193"/>
      <c r="F157" s="193"/>
      <c r="H157" s="362">
        <v>0</v>
      </c>
      <c r="I157" s="199">
        <f t="shared" si="3"/>
        <v>0</v>
      </c>
    </row>
    <row r="158" spans="1:9" ht="15.75" x14ac:dyDescent="0.25">
      <c r="A158" s="199">
        <v>75</v>
      </c>
      <c r="B158" s="199" t="s">
        <v>0</v>
      </c>
      <c r="C158" s="193" t="s">
        <v>945</v>
      </c>
      <c r="D158" s="193"/>
      <c r="E158" s="193"/>
      <c r="F158" s="193"/>
      <c r="H158" s="362">
        <v>0</v>
      </c>
      <c r="I158" s="199">
        <f t="shared" si="3"/>
        <v>0</v>
      </c>
    </row>
    <row r="159" spans="1:9" ht="15.75" x14ac:dyDescent="0.25">
      <c r="A159" s="199">
        <v>85</v>
      </c>
      <c r="B159" s="199" t="s">
        <v>0</v>
      </c>
      <c r="C159" s="193" t="s">
        <v>946</v>
      </c>
      <c r="D159" s="193"/>
      <c r="E159" s="193"/>
      <c r="F159" s="193"/>
      <c r="H159" s="362">
        <v>0</v>
      </c>
      <c r="I159" s="199">
        <f t="shared" si="3"/>
        <v>0</v>
      </c>
    </row>
    <row r="160" spans="1:9" ht="15.75" x14ac:dyDescent="0.25">
      <c r="A160" s="199">
        <v>2</v>
      </c>
      <c r="B160" s="199" t="s">
        <v>12</v>
      </c>
      <c r="C160" s="193" t="s">
        <v>947</v>
      </c>
      <c r="D160" s="193"/>
      <c r="E160" s="193"/>
      <c r="F160" s="193"/>
      <c r="H160" s="362">
        <v>0</v>
      </c>
      <c r="I160" s="199">
        <f t="shared" si="3"/>
        <v>0</v>
      </c>
    </row>
    <row r="161" spans="1:9" ht="15.75" x14ac:dyDescent="0.25">
      <c r="A161" s="199"/>
      <c r="B161" s="199"/>
      <c r="C161" s="193"/>
      <c r="D161" s="193"/>
      <c r="E161" s="193"/>
      <c r="F161" s="193"/>
      <c r="H161" s="2"/>
      <c r="I161" s="199"/>
    </row>
    <row r="162" spans="1:9" ht="15.75" x14ac:dyDescent="0.25">
      <c r="A162" s="199"/>
      <c r="B162" s="199"/>
      <c r="C162" s="193"/>
      <c r="D162" s="193"/>
      <c r="E162" s="193"/>
      <c r="F162" s="193"/>
      <c r="H162" s="2"/>
      <c r="I162" s="197">
        <f>SUM(I147:I160)</f>
        <v>0</v>
      </c>
    </row>
    <row r="163" spans="1:9" ht="15.75" x14ac:dyDescent="0.25">
      <c r="A163" s="199"/>
      <c r="B163" s="199"/>
      <c r="C163" s="193"/>
      <c r="D163" s="193"/>
      <c r="E163" s="193"/>
      <c r="F163" s="193"/>
      <c r="H163" s="2"/>
      <c r="I163" s="199"/>
    </row>
    <row r="164" spans="1:9" ht="15.75" x14ac:dyDescent="0.25">
      <c r="A164" s="206" t="s">
        <v>948</v>
      </c>
      <c r="B164" s="193"/>
      <c r="C164" s="193"/>
      <c r="D164" s="196"/>
      <c r="E164" s="193"/>
      <c r="F164" s="193"/>
      <c r="H164" s="2"/>
      <c r="I164" s="199"/>
    </row>
    <row r="165" spans="1:9" ht="15.75" x14ac:dyDescent="0.25">
      <c r="A165" s="199">
        <v>3</v>
      </c>
      <c r="B165" s="199" t="s">
        <v>131</v>
      </c>
      <c r="C165" s="193" t="s">
        <v>949</v>
      </c>
      <c r="D165" s="193"/>
      <c r="E165" s="193" t="s">
        <v>950</v>
      </c>
      <c r="F165" s="199"/>
      <c r="G165" s="199"/>
      <c r="H165" s="363">
        <v>0</v>
      </c>
      <c r="I165" s="199">
        <f>PRODUCT(A165,H165)</f>
        <v>0</v>
      </c>
    </row>
    <row r="166" spans="1:9" ht="15.75" x14ac:dyDescent="0.25">
      <c r="A166" s="199">
        <v>1</v>
      </c>
      <c r="B166" s="199" t="s">
        <v>12</v>
      </c>
      <c r="C166" s="193" t="s">
        <v>951</v>
      </c>
      <c r="D166" s="193"/>
      <c r="E166" s="193"/>
      <c r="F166" s="199"/>
      <c r="G166" s="199"/>
      <c r="H166" s="363">
        <v>0</v>
      </c>
      <c r="I166" s="199">
        <f>PRODUCT(H166)</f>
        <v>0</v>
      </c>
    </row>
    <row r="167" spans="1:9" ht="15.75" x14ac:dyDescent="0.25">
      <c r="A167" s="199">
        <v>5</v>
      </c>
      <c r="B167" s="199" t="s">
        <v>12</v>
      </c>
      <c r="C167" s="193" t="s">
        <v>952</v>
      </c>
      <c r="D167" s="193"/>
      <c r="E167" s="193"/>
      <c r="F167" s="199"/>
      <c r="G167" s="199"/>
      <c r="H167" s="363">
        <v>0</v>
      </c>
      <c r="I167" s="199">
        <f>PRODUCT(A167,H167)</f>
        <v>0</v>
      </c>
    </row>
    <row r="168" spans="1:9" ht="15.75" x14ac:dyDescent="0.25">
      <c r="A168" s="199">
        <v>1</v>
      </c>
      <c r="B168" s="199" t="s">
        <v>12</v>
      </c>
      <c r="C168" s="193" t="s">
        <v>953</v>
      </c>
      <c r="D168" s="193"/>
      <c r="E168" s="193"/>
      <c r="F168" s="199"/>
      <c r="G168" s="199"/>
      <c r="H168" s="363">
        <v>0</v>
      </c>
      <c r="I168" s="199">
        <f>PRODUCT(A168,H168)</f>
        <v>0</v>
      </c>
    </row>
    <row r="169" spans="1:9" ht="15.75" x14ac:dyDescent="0.25">
      <c r="A169" s="199">
        <v>1</v>
      </c>
      <c r="B169" s="199" t="s">
        <v>12</v>
      </c>
      <c r="C169" s="193" t="s">
        <v>954</v>
      </c>
      <c r="D169" s="193"/>
      <c r="E169" s="193"/>
      <c r="F169" s="199"/>
      <c r="G169" s="199"/>
      <c r="H169" s="363">
        <v>0</v>
      </c>
      <c r="I169" s="199">
        <f>PRODUCT(A169,H169)</f>
        <v>0</v>
      </c>
    </row>
    <row r="170" spans="1:9" ht="15.75" x14ac:dyDescent="0.25">
      <c r="A170" s="199">
        <v>6</v>
      </c>
      <c r="B170" s="199" t="s">
        <v>12</v>
      </c>
      <c r="C170" s="193" t="s">
        <v>955</v>
      </c>
      <c r="D170" s="193"/>
      <c r="E170" s="193"/>
      <c r="F170" s="199"/>
      <c r="G170" s="199"/>
      <c r="H170" s="363">
        <v>0</v>
      </c>
      <c r="I170" s="199">
        <f>PRODUCT(A170,H170)</f>
        <v>0</v>
      </c>
    </row>
    <row r="171" spans="1:9" ht="15.75" x14ac:dyDescent="0.25">
      <c r="A171" s="199"/>
      <c r="B171" s="199"/>
      <c r="C171" s="193"/>
      <c r="D171" s="193"/>
      <c r="E171" s="193"/>
      <c r="F171" s="193"/>
      <c r="H171" s="2"/>
      <c r="I171" s="197">
        <f>SUM(I165:I170)</f>
        <v>0</v>
      </c>
    </row>
    <row r="172" spans="1:9" x14ac:dyDescent="0.25">
      <c r="A172" s="2"/>
      <c r="B172" s="2"/>
      <c r="H172" s="2"/>
      <c r="I172" s="2"/>
    </row>
    <row r="173" spans="1:9" ht="15.75" x14ac:dyDescent="0.25">
      <c r="A173" s="196" t="s">
        <v>956</v>
      </c>
      <c r="B173" s="2"/>
      <c r="D173" s="193"/>
      <c r="E173" s="193"/>
      <c r="F173" s="193"/>
      <c r="G173" s="193"/>
      <c r="H173" s="199"/>
      <c r="I173" s="197">
        <f>SUM(I94,I123,I140,I162,I171)</f>
        <v>0</v>
      </c>
    </row>
    <row r="174" spans="1:9" ht="15.75" x14ac:dyDescent="0.25">
      <c r="A174" s="199"/>
      <c r="B174" s="2"/>
      <c r="H174" s="199"/>
      <c r="I174" s="2"/>
    </row>
    <row r="175" spans="1:9" ht="15.75" x14ac:dyDescent="0.25">
      <c r="A175" s="199"/>
      <c r="B175" s="2"/>
      <c r="H175" s="199"/>
      <c r="I175" s="2"/>
    </row>
    <row r="176" spans="1:9" ht="15.75" x14ac:dyDescent="0.25">
      <c r="A176" s="193"/>
      <c r="B176" s="193"/>
      <c r="C176" s="193"/>
      <c r="D176" s="196" t="s">
        <v>957</v>
      </c>
      <c r="E176" s="193"/>
      <c r="F176" s="193"/>
      <c r="H176" s="193"/>
    </row>
    <row r="177" spans="1:14" ht="15.75" x14ac:dyDescent="0.25">
      <c r="A177" s="199">
        <v>6</v>
      </c>
      <c r="B177" s="199" t="s">
        <v>12</v>
      </c>
      <c r="C177" t="s">
        <v>897</v>
      </c>
      <c r="H177" s="362">
        <v>0</v>
      </c>
      <c r="I177" s="204">
        <f>PRODUCT(A177,H177)</f>
        <v>0</v>
      </c>
    </row>
    <row r="178" spans="1:14" x14ac:dyDescent="0.25">
      <c r="A178" s="2">
        <v>2</v>
      </c>
      <c r="B178" s="2" t="s">
        <v>12</v>
      </c>
      <c r="C178" t="s">
        <v>898</v>
      </c>
      <c r="H178" s="362">
        <v>0</v>
      </c>
      <c r="I178" s="204">
        <f t="shared" ref="I178:I199" si="4">PRODUCT(A178,H178)</f>
        <v>0</v>
      </c>
    </row>
    <row r="179" spans="1:14" x14ac:dyDescent="0.25">
      <c r="A179" s="2">
        <v>10</v>
      </c>
      <c r="B179" s="2" t="s">
        <v>12</v>
      </c>
      <c r="C179" t="s">
        <v>899</v>
      </c>
      <c r="H179" s="362">
        <v>0</v>
      </c>
      <c r="I179" s="204">
        <f t="shared" si="4"/>
        <v>0</v>
      </c>
    </row>
    <row r="180" spans="1:14" ht="15.75" x14ac:dyDescent="0.25">
      <c r="A180" s="199">
        <v>1</v>
      </c>
      <c r="B180" s="2" t="s">
        <v>12</v>
      </c>
      <c r="C180" s="203" t="s">
        <v>900</v>
      </c>
      <c r="H180" s="362">
        <v>0</v>
      </c>
      <c r="I180" s="204">
        <f t="shared" si="4"/>
        <v>0</v>
      </c>
    </row>
    <row r="181" spans="1:14" ht="15.75" x14ac:dyDescent="0.25">
      <c r="A181" s="199">
        <v>2</v>
      </c>
      <c r="B181" s="2" t="s">
        <v>12</v>
      </c>
      <c r="C181" s="203" t="s">
        <v>901</v>
      </c>
      <c r="H181" s="363">
        <v>0</v>
      </c>
      <c r="I181" s="204">
        <f t="shared" si="4"/>
        <v>0</v>
      </c>
    </row>
    <row r="182" spans="1:14" ht="15.75" x14ac:dyDescent="0.25">
      <c r="A182" s="199">
        <v>3</v>
      </c>
      <c r="B182" s="2" t="s">
        <v>12</v>
      </c>
      <c r="C182" s="203" t="s">
        <v>902</v>
      </c>
      <c r="H182" s="363">
        <v>0</v>
      </c>
      <c r="I182" s="204">
        <f t="shared" si="4"/>
        <v>0</v>
      </c>
    </row>
    <row r="183" spans="1:14" ht="15.75" x14ac:dyDescent="0.25">
      <c r="A183" s="199">
        <v>5</v>
      </c>
      <c r="B183" s="2" t="s">
        <v>12</v>
      </c>
      <c r="C183" s="203" t="s">
        <v>903</v>
      </c>
      <c r="H183" s="363">
        <v>0</v>
      </c>
      <c r="I183" s="204">
        <f t="shared" si="4"/>
        <v>0</v>
      </c>
    </row>
    <row r="184" spans="1:14" ht="15.75" x14ac:dyDescent="0.25">
      <c r="A184" s="199">
        <v>23</v>
      </c>
      <c r="B184" s="199" t="s">
        <v>12</v>
      </c>
      <c r="C184" t="s">
        <v>904</v>
      </c>
      <c r="H184" s="363">
        <v>0</v>
      </c>
      <c r="I184" s="204">
        <f t="shared" si="4"/>
        <v>0</v>
      </c>
    </row>
    <row r="185" spans="1:14" ht="15.75" x14ac:dyDescent="0.25">
      <c r="A185" s="199">
        <v>79</v>
      </c>
      <c r="B185" s="199" t="s">
        <v>12</v>
      </c>
      <c r="C185" s="193" t="s">
        <v>905</v>
      </c>
      <c r="D185" s="193"/>
      <c r="E185" s="193"/>
      <c r="F185" s="193"/>
      <c r="G185" s="193"/>
      <c r="H185" s="363">
        <v>0</v>
      </c>
      <c r="I185" s="204">
        <f t="shared" si="4"/>
        <v>0</v>
      </c>
    </row>
    <row r="186" spans="1:14" ht="15.75" x14ac:dyDescent="0.25">
      <c r="A186" s="199">
        <v>1</v>
      </c>
      <c r="B186" s="199" t="s">
        <v>12</v>
      </c>
      <c r="C186" s="193" t="s">
        <v>906</v>
      </c>
      <c r="D186" s="193"/>
      <c r="E186" s="193"/>
      <c r="F186" s="193"/>
      <c r="G186" s="193"/>
      <c r="H186" s="363">
        <v>0</v>
      </c>
      <c r="I186" s="204">
        <f t="shared" si="4"/>
        <v>0</v>
      </c>
    </row>
    <row r="187" spans="1:14" ht="15.75" x14ac:dyDescent="0.25">
      <c r="A187" s="199">
        <v>2</v>
      </c>
      <c r="B187" s="199" t="s">
        <v>12</v>
      </c>
      <c r="C187" s="193" t="s">
        <v>907</v>
      </c>
      <c r="D187" s="193"/>
      <c r="E187" s="193"/>
      <c r="F187" s="193"/>
      <c r="G187" s="193"/>
      <c r="H187" s="363">
        <v>0</v>
      </c>
      <c r="I187" s="204">
        <f t="shared" si="4"/>
        <v>0</v>
      </c>
    </row>
    <row r="188" spans="1:14" ht="15.75" x14ac:dyDescent="0.25">
      <c r="A188" s="199">
        <v>3</v>
      </c>
      <c r="B188" s="199" t="s">
        <v>12</v>
      </c>
      <c r="C188" s="193" t="s">
        <v>908</v>
      </c>
      <c r="D188" s="193"/>
      <c r="E188" s="193"/>
      <c r="F188" s="193"/>
      <c r="G188" s="193"/>
      <c r="H188" s="363">
        <v>0</v>
      </c>
      <c r="I188" s="204">
        <f t="shared" si="4"/>
        <v>0</v>
      </c>
    </row>
    <row r="189" spans="1:14" ht="15.75" x14ac:dyDescent="0.25">
      <c r="A189" s="199">
        <v>9</v>
      </c>
      <c r="B189" s="199" t="s">
        <v>12</v>
      </c>
      <c r="C189" s="193" t="s">
        <v>909</v>
      </c>
      <c r="D189" s="193"/>
      <c r="E189" s="193"/>
      <c r="F189" s="193"/>
      <c r="G189" s="193"/>
      <c r="H189" s="363">
        <v>0</v>
      </c>
      <c r="I189" s="204">
        <f t="shared" si="4"/>
        <v>0</v>
      </c>
    </row>
    <row r="190" spans="1:14" ht="15.75" x14ac:dyDescent="0.25">
      <c r="A190" s="199">
        <v>138</v>
      </c>
      <c r="B190" s="199" t="s">
        <v>12</v>
      </c>
      <c r="C190" s="193" t="s">
        <v>910</v>
      </c>
      <c r="D190" s="193"/>
      <c r="H190" s="362">
        <v>0</v>
      </c>
      <c r="I190" s="204">
        <f t="shared" si="4"/>
        <v>0</v>
      </c>
    </row>
    <row r="191" spans="1:14" ht="15.75" x14ac:dyDescent="0.25">
      <c r="A191" s="199">
        <v>124</v>
      </c>
      <c r="B191" s="199" t="s">
        <v>12</v>
      </c>
      <c r="C191" s="193" t="s">
        <v>911</v>
      </c>
      <c r="D191" s="193"/>
      <c r="H191" s="362">
        <v>0</v>
      </c>
      <c r="I191" s="204">
        <f t="shared" si="4"/>
        <v>0</v>
      </c>
      <c r="N191" s="192"/>
    </row>
    <row r="192" spans="1:14" ht="15.75" x14ac:dyDescent="0.25">
      <c r="A192" s="199">
        <v>98</v>
      </c>
      <c r="B192" s="199" t="s">
        <v>12</v>
      </c>
      <c r="C192" s="193" t="s">
        <v>912</v>
      </c>
      <c r="D192" s="193"/>
      <c r="E192" s="193"/>
      <c r="H192" s="362">
        <v>0</v>
      </c>
      <c r="I192" s="204">
        <f t="shared" si="4"/>
        <v>0</v>
      </c>
    </row>
    <row r="193" spans="1:9" ht="15.75" x14ac:dyDescent="0.25">
      <c r="A193" s="199">
        <v>50</v>
      </c>
      <c r="B193" s="2" t="s">
        <v>0</v>
      </c>
      <c r="C193" s="203" t="s">
        <v>913</v>
      </c>
      <c r="H193" s="362">
        <v>0</v>
      </c>
      <c r="I193" s="204">
        <f t="shared" si="4"/>
        <v>0</v>
      </c>
    </row>
    <row r="194" spans="1:9" ht="15.75" x14ac:dyDescent="0.25">
      <c r="A194" s="199">
        <v>90</v>
      </c>
      <c r="B194" s="2" t="s">
        <v>0</v>
      </c>
      <c r="C194" s="203" t="s">
        <v>914</v>
      </c>
      <c r="H194" s="362">
        <v>0</v>
      </c>
      <c r="I194" s="204">
        <f t="shared" si="4"/>
        <v>0</v>
      </c>
    </row>
    <row r="195" spans="1:9" ht="15.75" x14ac:dyDescent="0.25">
      <c r="A195" s="199">
        <v>980</v>
      </c>
      <c r="B195" s="2" t="s">
        <v>131</v>
      </c>
      <c r="C195" t="s">
        <v>915</v>
      </c>
      <c r="H195" s="362">
        <v>0</v>
      </c>
      <c r="I195" s="204">
        <f t="shared" si="4"/>
        <v>0</v>
      </c>
    </row>
    <row r="196" spans="1:9" ht="15.75" x14ac:dyDescent="0.25">
      <c r="A196" s="199">
        <v>20</v>
      </c>
      <c r="B196" s="199" t="s">
        <v>0</v>
      </c>
      <c r="C196" s="193" t="s">
        <v>917</v>
      </c>
      <c r="D196" s="193"/>
      <c r="E196" s="193"/>
      <c r="F196" s="193"/>
      <c r="G196" s="193"/>
      <c r="H196" s="363">
        <v>0</v>
      </c>
      <c r="I196" s="199">
        <f t="shared" si="4"/>
        <v>0</v>
      </c>
    </row>
    <row r="197" spans="1:9" ht="15.75" x14ac:dyDescent="0.25">
      <c r="A197" s="199">
        <v>2</v>
      </c>
      <c r="B197" s="2" t="s">
        <v>12</v>
      </c>
      <c r="C197" t="s">
        <v>918</v>
      </c>
      <c r="F197" s="193"/>
      <c r="G197" s="193"/>
      <c r="H197" s="362">
        <v>0</v>
      </c>
      <c r="I197" s="204">
        <f t="shared" si="4"/>
        <v>0</v>
      </c>
    </row>
    <row r="198" spans="1:9" ht="15.75" x14ac:dyDescent="0.25">
      <c r="A198" s="199">
        <v>1</v>
      </c>
      <c r="B198" s="199" t="s">
        <v>12</v>
      </c>
      <c r="C198" s="193" t="s">
        <v>919</v>
      </c>
      <c r="D198" s="193"/>
      <c r="E198" s="193"/>
      <c r="F198" s="193"/>
      <c r="G198" s="193"/>
      <c r="H198" s="363">
        <v>0</v>
      </c>
      <c r="I198" s="204">
        <f t="shared" si="4"/>
        <v>0</v>
      </c>
    </row>
    <row r="199" spans="1:9" ht="15.75" x14ac:dyDescent="0.25">
      <c r="A199" s="199">
        <v>4</v>
      </c>
      <c r="B199" s="199" t="s">
        <v>12</v>
      </c>
      <c r="C199" s="193" t="s">
        <v>958</v>
      </c>
      <c r="D199" s="193"/>
      <c r="E199" s="193"/>
      <c r="F199" s="193"/>
      <c r="G199" s="193"/>
      <c r="H199" s="363">
        <v>0</v>
      </c>
      <c r="I199" s="204">
        <f t="shared" si="4"/>
        <v>0</v>
      </c>
    </row>
    <row r="200" spans="1:9" ht="15.75" x14ac:dyDescent="0.25">
      <c r="A200" s="199">
        <v>125</v>
      </c>
      <c r="B200" s="199" t="s">
        <v>0</v>
      </c>
      <c r="C200" s="193" t="s">
        <v>934</v>
      </c>
      <c r="D200" s="193"/>
      <c r="E200" s="193"/>
      <c r="F200" s="193"/>
      <c r="G200" s="193"/>
      <c r="H200" s="363">
        <v>0</v>
      </c>
      <c r="I200" s="199">
        <f>PRODUCT(A200,H200)</f>
        <v>0</v>
      </c>
    </row>
    <row r="201" spans="1:9" ht="15.75" x14ac:dyDescent="0.25">
      <c r="A201" s="199">
        <v>160</v>
      </c>
      <c r="B201" s="199" t="s">
        <v>0</v>
      </c>
      <c r="C201" s="193" t="s">
        <v>935</v>
      </c>
      <c r="D201" s="193"/>
      <c r="E201" s="193"/>
      <c r="F201" s="193"/>
      <c r="G201" s="193"/>
      <c r="H201" s="362">
        <v>0</v>
      </c>
      <c r="I201" s="199">
        <f t="shared" ref="I201:I215" si="5">PRODUCT(A201,H201)</f>
        <v>0</v>
      </c>
    </row>
    <row r="202" spans="1:9" ht="15.75" x14ac:dyDescent="0.25">
      <c r="A202" s="199">
        <v>195</v>
      </c>
      <c r="B202" s="199" t="s">
        <v>0</v>
      </c>
      <c r="C202" s="193" t="s">
        <v>936</v>
      </c>
      <c r="D202" s="193"/>
      <c r="E202" s="193"/>
      <c r="F202" s="193"/>
      <c r="G202" s="193"/>
      <c r="H202" s="362">
        <v>0</v>
      </c>
      <c r="I202" s="199">
        <f t="shared" si="5"/>
        <v>0</v>
      </c>
    </row>
    <row r="203" spans="1:9" ht="15.75" x14ac:dyDescent="0.25">
      <c r="A203" s="199">
        <v>360</v>
      </c>
      <c r="B203" s="199" t="s">
        <v>0</v>
      </c>
      <c r="C203" s="193" t="s">
        <v>937</v>
      </c>
      <c r="D203" s="193"/>
      <c r="E203" s="193"/>
      <c r="F203" s="193"/>
      <c r="G203" s="193"/>
      <c r="H203" s="362">
        <v>0</v>
      </c>
      <c r="I203" s="199">
        <f t="shared" si="5"/>
        <v>0</v>
      </c>
    </row>
    <row r="204" spans="1:9" ht="15.75" x14ac:dyDescent="0.25">
      <c r="A204" s="199">
        <v>215</v>
      </c>
      <c r="B204" s="199" t="s">
        <v>0</v>
      </c>
      <c r="C204" s="193" t="s">
        <v>938</v>
      </c>
      <c r="D204" s="193"/>
      <c r="E204" s="193"/>
      <c r="F204" s="193"/>
      <c r="G204" s="193"/>
      <c r="H204" s="362">
        <v>0</v>
      </c>
      <c r="I204" s="199">
        <f t="shared" si="5"/>
        <v>0</v>
      </c>
    </row>
    <row r="205" spans="1:9" ht="15.75" x14ac:dyDescent="0.25">
      <c r="A205" s="199">
        <v>45</v>
      </c>
      <c r="B205" s="199" t="s">
        <v>0</v>
      </c>
      <c r="C205" s="193" t="s">
        <v>939</v>
      </c>
      <c r="D205" s="193"/>
      <c r="E205" s="193"/>
      <c r="F205" s="193"/>
      <c r="H205" s="362">
        <v>0</v>
      </c>
      <c r="I205" s="199">
        <f t="shared" si="5"/>
        <v>0</v>
      </c>
    </row>
    <row r="206" spans="1:9" ht="15.75" x14ac:dyDescent="0.25">
      <c r="A206" s="199">
        <v>60</v>
      </c>
      <c r="B206" s="199" t="s">
        <v>0</v>
      </c>
      <c r="C206" s="193" t="s">
        <v>940</v>
      </c>
      <c r="D206" s="193"/>
      <c r="E206" s="193"/>
      <c r="F206" s="193"/>
      <c r="H206" s="362">
        <v>0</v>
      </c>
      <c r="I206" s="199">
        <f t="shared" si="5"/>
        <v>0</v>
      </c>
    </row>
    <row r="207" spans="1:9" ht="15.75" x14ac:dyDescent="0.25">
      <c r="A207" s="199">
        <v>1460</v>
      </c>
      <c r="B207" s="199" t="s">
        <v>0</v>
      </c>
      <c r="C207" s="193" t="s">
        <v>941</v>
      </c>
      <c r="D207" s="193"/>
      <c r="E207" s="193"/>
      <c r="F207" s="193"/>
      <c r="H207" s="362">
        <v>0</v>
      </c>
      <c r="I207" s="199">
        <f t="shared" si="5"/>
        <v>0</v>
      </c>
    </row>
    <row r="208" spans="1:9" ht="15.75" x14ac:dyDescent="0.25">
      <c r="A208" s="199">
        <v>1890</v>
      </c>
      <c r="B208" s="199" t="s">
        <v>0</v>
      </c>
      <c r="C208" s="193" t="s">
        <v>942</v>
      </c>
      <c r="D208" s="193"/>
      <c r="E208" s="193"/>
      <c r="F208" s="193"/>
      <c r="H208" s="362">
        <v>0</v>
      </c>
      <c r="I208" s="199">
        <f t="shared" si="5"/>
        <v>0</v>
      </c>
    </row>
    <row r="209" spans="1:10" ht="15.75" x14ac:dyDescent="0.25">
      <c r="A209" s="199">
        <v>160</v>
      </c>
      <c r="B209" s="199" t="s">
        <v>0</v>
      </c>
      <c r="C209" s="193" t="s">
        <v>943</v>
      </c>
      <c r="D209" s="193"/>
      <c r="E209" s="193"/>
      <c r="F209" s="193"/>
      <c r="H209" s="362">
        <v>0</v>
      </c>
      <c r="I209" s="199">
        <f t="shared" si="5"/>
        <v>0</v>
      </c>
    </row>
    <row r="210" spans="1:10" ht="15.75" x14ac:dyDescent="0.25">
      <c r="A210" s="199">
        <v>80</v>
      </c>
      <c r="B210" s="199" t="s">
        <v>0</v>
      </c>
      <c r="C210" s="193" t="s">
        <v>944</v>
      </c>
      <c r="D210" s="193"/>
      <c r="E210" s="193"/>
      <c r="F210" s="193"/>
      <c r="H210" s="362">
        <v>0</v>
      </c>
      <c r="I210" s="199">
        <f t="shared" si="5"/>
        <v>0</v>
      </c>
    </row>
    <row r="211" spans="1:10" ht="15.75" x14ac:dyDescent="0.25">
      <c r="A211" s="199">
        <v>75</v>
      </c>
      <c r="B211" s="199" t="s">
        <v>0</v>
      </c>
      <c r="C211" s="193" t="s">
        <v>945</v>
      </c>
      <c r="D211" s="193"/>
      <c r="E211" s="193"/>
      <c r="F211" s="193"/>
      <c r="H211" s="362">
        <v>0</v>
      </c>
      <c r="I211" s="199">
        <f t="shared" si="5"/>
        <v>0</v>
      </c>
    </row>
    <row r="212" spans="1:10" ht="15.75" x14ac:dyDescent="0.25">
      <c r="A212" s="199">
        <v>85</v>
      </c>
      <c r="B212" s="199" t="s">
        <v>0</v>
      </c>
      <c r="C212" s="193" t="s">
        <v>946</v>
      </c>
      <c r="D212" s="193"/>
      <c r="E212" s="193"/>
      <c r="F212" s="193"/>
      <c r="H212" s="362">
        <v>0</v>
      </c>
      <c r="I212" s="199">
        <f t="shared" si="5"/>
        <v>0</v>
      </c>
    </row>
    <row r="213" spans="1:10" ht="15.75" x14ac:dyDescent="0.25">
      <c r="A213" s="199">
        <v>2</v>
      </c>
      <c r="B213" s="199" t="s">
        <v>12</v>
      </c>
      <c r="C213" s="193" t="s">
        <v>947</v>
      </c>
      <c r="D213" s="193"/>
      <c r="E213" s="193"/>
      <c r="F213" s="193"/>
      <c r="H213" s="362">
        <v>0</v>
      </c>
      <c r="I213" s="199">
        <f t="shared" si="5"/>
        <v>0</v>
      </c>
    </row>
    <row r="214" spans="1:10" ht="15.75" x14ac:dyDescent="0.25">
      <c r="A214" s="199">
        <v>12</v>
      </c>
      <c r="B214" s="199" t="s">
        <v>707</v>
      </c>
      <c r="C214" s="193" t="s">
        <v>959</v>
      </c>
      <c r="D214" s="193"/>
      <c r="E214" s="193"/>
      <c r="F214" s="193"/>
      <c r="H214" s="362">
        <v>0</v>
      </c>
      <c r="I214" s="199">
        <f t="shared" si="5"/>
        <v>0</v>
      </c>
    </row>
    <row r="215" spans="1:10" ht="15.75" x14ac:dyDescent="0.25">
      <c r="A215" s="199">
        <v>12</v>
      </c>
      <c r="B215" s="199" t="s">
        <v>707</v>
      </c>
      <c r="C215" s="193" t="s">
        <v>960</v>
      </c>
      <c r="D215" s="193"/>
      <c r="E215" s="193"/>
      <c r="F215" s="193"/>
      <c r="H215" s="362">
        <v>0</v>
      </c>
      <c r="I215" s="199">
        <f t="shared" si="5"/>
        <v>0</v>
      </c>
      <c r="J215" s="193"/>
    </row>
    <row r="216" spans="1:10" ht="15.75" x14ac:dyDescent="0.25">
      <c r="A216" s="199">
        <v>1</v>
      </c>
      <c r="B216" s="204" t="s">
        <v>12</v>
      </c>
      <c r="C216" s="193" t="s">
        <v>921</v>
      </c>
      <c r="H216" s="362">
        <v>0</v>
      </c>
      <c r="I216" s="204">
        <f>PRODUCT(A216,H216)</f>
        <v>0</v>
      </c>
    </row>
    <row r="217" spans="1:10" ht="15.75" x14ac:dyDescent="0.25">
      <c r="A217" s="199">
        <v>6</v>
      </c>
      <c r="B217" s="204" t="s">
        <v>12</v>
      </c>
      <c r="C217" s="193" t="s">
        <v>961</v>
      </c>
      <c r="G217" s="193"/>
      <c r="H217" s="362">
        <v>0</v>
      </c>
      <c r="I217" s="2">
        <f>PRODUCT(A217,H217)</f>
        <v>0</v>
      </c>
    </row>
    <row r="218" spans="1:10" ht="15.75" x14ac:dyDescent="0.25">
      <c r="A218" s="199">
        <v>4</v>
      </c>
      <c r="B218" s="204" t="s">
        <v>12</v>
      </c>
      <c r="C218" s="193" t="s">
        <v>962</v>
      </c>
      <c r="G218" s="193"/>
      <c r="H218" s="362">
        <v>0</v>
      </c>
      <c r="I218" s="2">
        <f>PRODUCT(A218,H218)</f>
        <v>0</v>
      </c>
    </row>
    <row r="219" spans="1:10" ht="15.75" x14ac:dyDescent="0.25">
      <c r="A219" s="199"/>
      <c r="B219" s="204"/>
      <c r="C219" s="193"/>
      <c r="G219" s="193"/>
      <c r="H219" s="2"/>
      <c r="I219" s="2"/>
    </row>
    <row r="220" spans="1:10" ht="15.75" x14ac:dyDescent="0.25">
      <c r="A220" s="199"/>
      <c r="B220" s="204"/>
      <c r="C220" s="193"/>
      <c r="G220" s="193"/>
      <c r="H220" s="2"/>
      <c r="I220" s="2"/>
    </row>
    <row r="221" spans="1:10" ht="15.75" x14ac:dyDescent="0.25">
      <c r="B221" s="199"/>
      <c r="C221" s="193"/>
      <c r="D221" s="193"/>
      <c r="E221" s="193"/>
      <c r="F221" s="193"/>
      <c r="G221" s="193"/>
      <c r="H221" s="207"/>
      <c r="I221" s="205">
        <f>SUM(I177:I220)</f>
        <v>0</v>
      </c>
    </row>
    <row r="222" spans="1:10" ht="15.75" x14ac:dyDescent="0.25">
      <c r="A222" s="199"/>
      <c r="B222" s="199"/>
      <c r="C222" s="193"/>
      <c r="D222" s="193"/>
      <c r="E222" s="193"/>
      <c r="F222" s="193"/>
      <c r="G222" s="193"/>
      <c r="H222" s="199"/>
      <c r="I222" s="2"/>
    </row>
    <row r="223" spans="1:10" ht="15.75" x14ac:dyDescent="0.25">
      <c r="A223" s="199"/>
      <c r="B223" s="199"/>
      <c r="C223" s="193"/>
      <c r="D223" s="193"/>
      <c r="E223" s="193"/>
      <c r="F223" s="193"/>
      <c r="G223" s="193"/>
      <c r="H223" s="199"/>
      <c r="I223" s="2"/>
    </row>
    <row r="224" spans="1:10" ht="15.75" x14ac:dyDescent="0.25">
      <c r="A224" s="196" t="s">
        <v>922</v>
      </c>
      <c r="B224" s="196"/>
      <c r="C224" s="193"/>
      <c r="D224" s="193"/>
      <c r="E224" s="193"/>
      <c r="F224" s="193"/>
      <c r="H224" s="193"/>
    </row>
    <row r="225" spans="1:9" ht="15.75" x14ac:dyDescent="0.25">
      <c r="A225" s="196"/>
      <c r="B225" s="193"/>
      <c r="C225" s="193"/>
      <c r="D225" s="193"/>
      <c r="E225" s="193"/>
      <c r="F225" s="193"/>
      <c r="G225" s="193"/>
      <c r="H225" s="193"/>
      <c r="I225" s="193"/>
    </row>
    <row r="226" spans="1:9" ht="15.75" x14ac:dyDescent="0.25">
      <c r="A226" s="199">
        <v>30</v>
      </c>
      <c r="B226" s="199" t="s">
        <v>12</v>
      </c>
      <c r="C226" s="193" t="s">
        <v>923</v>
      </c>
      <c r="D226" s="193"/>
      <c r="E226" s="193"/>
      <c r="F226" s="193"/>
      <c r="G226" s="193"/>
      <c r="H226" s="199"/>
      <c r="I226" s="199"/>
    </row>
    <row r="227" spans="1:9" ht="15.75" x14ac:dyDescent="0.25">
      <c r="A227" s="199"/>
      <c r="B227" s="199"/>
      <c r="C227" s="193" t="s">
        <v>924</v>
      </c>
      <c r="D227" s="193"/>
      <c r="E227" s="193"/>
      <c r="F227" s="193"/>
      <c r="G227" s="193"/>
      <c r="H227" s="199"/>
      <c r="I227" s="199"/>
    </row>
    <row r="228" spans="1:9" ht="15.75" x14ac:dyDescent="0.25">
      <c r="A228" s="199"/>
      <c r="B228" s="199"/>
      <c r="C228" s="193" t="s">
        <v>925</v>
      </c>
      <c r="D228" s="193"/>
      <c r="E228" s="193"/>
      <c r="F228" s="193"/>
      <c r="G228" s="193"/>
      <c r="H228" s="363">
        <v>0</v>
      </c>
      <c r="I228" s="199">
        <f>PRODUCT(A226,H228)</f>
        <v>0</v>
      </c>
    </row>
    <row r="229" spans="1:9" ht="15.75" x14ac:dyDescent="0.25">
      <c r="A229" s="199">
        <v>28</v>
      </c>
      <c r="B229" s="199" t="s">
        <v>12</v>
      </c>
      <c r="C229" s="193" t="s">
        <v>926</v>
      </c>
      <c r="D229" s="193"/>
      <c r="E229" s="193"/>
      <c r="F229" s="193"/>
      <c r="G229" s="193"/>
      <c r="H229" s="199"/>
      <c r="I229" s="199"/>
    </row>
    <row r="230" spans="1:9" ht="15.75" x14ac:dyDescent="0.25">
      <c r="A230" s="199"/>
      <c r="B230" s="199"/>
      <c r="C230" s="193" t="s">
        <v>927</v>
      </c>
      <c r="D230" s="193"/>
      <c r="E230" s="193"/>
      <c r="F230" s="193"/>
      <c r="G230" s="193"/>
      <c r="H230" s="199"/>
      <c r="I230" s="199"/>
    </row>
    <row r="231" spans="1:9" ht="15.75" x14ac:dyDescent="0.25">
      <c r="A231" s="199"/>
      <c r="B231" s="199"/>
      <c r="C231" s="193" t="s">
        <v>928</v>
      </c>
      <c r="D231" s="193"/>
      <c r="E231" s="193"/>
      <c r="F231" s="193"/>
      <c r="G231" s="193"/>
      <c r="H231" s="363">
        <v>0</v>
      </c>
      <c r="I231" s="199">
        <f>PRODUCT(A229,H231)</f>
        <v>0</v>
      </c>
    </row>
    <row r="232" spans="1:9" ht="15.75" x14ac:dyDescent="0.25">
      <c r="A232" s="199">
        <v>12</v>
      </c>
      <c r="B232" s="199" t="s">
        <v>12</v>
      </c>
      <c r="C232" s="193" t="s">
        <v>929</v>
      </c>
      <c r="D232" s="193"/>
      <c r="E232" s="193"/>
      <c r="F232" s="193"/>
      <c r="G232" s="193"/>
      <c r="H232" s="199"/>
      <c r="I232" s="199"/>
    </row>
    <row r="233" spans="1:9" ht="15.75" x14ac:dyDescent="0.25">
      <c r="A233" s="199"/>
      <c r="B233" s="199"/>
      <c r="C233" s="193" t="s">
        <v>924</v>
      </c>
      <c r="D233" s="193"/>
      <c r="E233" s="193"/>
      <c r="F233" s="193"/>
      <c r="G233" s="193"/>
      <c r="H233" s="199"/>
      <c r="I233" s="199"/>
    </row>
    <row r="234" spans="1:9" ht="15.75" x14ac:dyDescent="0.25">
      <c r="A234" s="199"/>
      <c r="B234" s="199"/>
      <c r="C234" s="193" t="s">
        <v>925</v>
      </c>
      <c r="D234" s="193"/>
      <c r="E234" s="193"/>
      <c r="F234" s="193"/>
      <c r="G234" s="193"/>
      <c r="H234" s="363">
        <v>0</v>
      </c>
      <c r="I234" s="199">
        <f>PRODUCT(A232,H234)</f>
        <v>0</v>
      </c>
    </row>
    <row r="235" spans="1:9" ht="15.75" x14ac:dyDescent="0.25">
      <c r="A235" s="199">
        <v>5</v>
      </c>
      <c r="B235" s="199" t="s">
        <v>12</v>
      </c>
      <c r="C235" s="193" t="s">
        <v>930</v>
      </c>
      <c r="D235" s="193"/>
      <c r="E235" s="193"/>
      <c r="F235" s="193"/>
      <c r="G235" s="193"/>
      <c r="H235" s="363">
        <v>0</v>
      </c>
      <c r="I235" s="199">
        <f>PRODUCT(A235,H235)</f>
        <v>0</v>
      </c>
    </row>
    <row r="236" spans="1:9" ht="15.75" x14ac:dyDescent="0.25">
      <c r="A236" s="199"/>
      <c r="B236" s="199"/>
      <c r="C236" s="193"/>
      <c r="D236" s="193"/>
      <c r="E236" s="193"/>
      <c r="F236" s="193"/>
      <c r="H236" s="2"/>
      <c r="I236" s="199"/>
    </row>
    <row r="237" spans="1:9" ht="15.75" x14ac:dyDescent="0.25">
      <c r="A237" s="199"/>
      <c r="B237" s="199"/>
      <c r="C237" s="193"/>
      <c r="D237" s="193"/>
      <c r="E237" s="193"/>
      <c r="F237" s="193"/>
      <c r="H237" s="2"/>
      <c r="I237" s="197">
        <f>SUM(I228:I236)</f>
        <v>0</v>
      </c>
    </row>
    <row r="238" spans="1:9" ht="15.75" x14ac:dyDescent="0.25">
      <c r="A238" s="199"/>
      <c r="B238" s="199"/>
      <c r="C238" s="193"/>
      <c r="D238" s="193"/>
      <c r="E238" s="193"/>
      <c r="F238" s="193"/>
      <c r="G238" s="193"/>
      <c r="H238" s="199"/>
      <c r="I238" s="199"/>
    </row>
    <row r="239" spans="1:9" ht="15.75" x14ac:dyDescent="0.25">
      <c r="A239" s="206" t="s">
        <v>948</v>
      </c>
      <c r="B239" s="193"/>
      <c r="C239" s="193"/>
      <c r="D239" s="196"/>
      <c r="E239" s="193"/>
      <c r="F239" s="193"/>
      <c r="H239" s="193"/>
    </row>
    <row r="240" spans="1:9" ht="15.75" x14ac:dyDescent="0.25">
      <c r="A240" s="199">
        <v>3</v>
      </c>
      <c r="B240" s="199" t="s">
        <v>131</v>
      </c>
      <c r="C240" s="193" t="s">
        <v>949</v>
      </c>
      <c r="D240" s="193"/>
      <c r="E240" s="193" t="s">
        <v>950</v>
      </c>
      <c r="F240" s="199"/>
      <c r="G240" s="199"/>
      <c r="H240" s="363">
        <v>0</v>
      </c>
      <c r="I240" s="199">
        <f t="shared" ref="I240:I245" si="6">PRODUCT(A240,H240)</f>
        <v>0</v>
      </c>
    </row>
    <row r="241" spans="1:15" ht="15.75" x14ac:dyDescent="0.25">
      <c r="A241" s="199">
        <v>1</v>
      </c>
      <c r="B241" s="199" t="s">
        <v>12</v>
      </c>
      <c r="C241" s="193" t="s">
        <v>951</v>
      </c>
      <c r="D241" s="193"/>
      <c r="E241" s="193"/>
      <c r="F241" s="199"/>
      <c r="G241" s="199"/>
      <c r="H241" s="363">
        <v>0</v>
      </c>
      <c r="I241" s="199">
        <f t="shared" si="6"/>
        <v>0</v>
      </c>
    </row>
    <row r="242" spans="1:15" ht="15.75" x14ac:dyDescent="0.25">
      <c r="A242" s="199">
        <v>5</v>
      </c>
      <c r="B242" s="199" t="s">
        <v>12</v>
      </c>
      <c r="C242" s="193" t="s">
        <v>952</v>
      </c>
      <c r="D242" s="193"/>
      <c r="E242" s="193"/>
      <c r="F242" s="199"/>
      <c r="G242" s="199"/>
      <c r="H242" s="363">
        <v>0</v>
      </c>
      <c r="I242" s="199">
        <f t="shared" si="6"/>
        <v>0</v>
      </c>
    </row>
    <row r="243" spans="1:15" ht="15.75" x14ac:dyDescent="0.25">
      <c r="A243" s="199">
        <v>1</v>
      </c>
      <c r="B243" s="199" t="s">
        <v>12</v>
      </c>
      <c r="C243" s="193" t="s">
        <v>964</v>
      </c>
      <c r="D243" s="193"/>
      <c r="E243" s="193"/>
      <c r="F243" s="199"/>
      <c r="G243" s="199"/>
      <c r="H243" s="363">
        <v>0</v>
      </c>
      <c r="I243" s="199">
        <f t="shared" si="6"/>
        <v>0</v>
      </c>
    </row>
    <row r="244" spans="1:15" ht="15.75" x14ac:dyDescent="0.25">
      <c r="A244" s="199">
        <v>1</v>
      </c>
      <c r="B244" s="199" t="s">
        <v>12</v>
      </c>
      <c r="C244" s="193" t="s">
        <v>965</v>
      </c>
      <c r="D244" s="193"/>
      <c r="E244" s="193"/>
      <c r="F244" s="199"/>
      <c r="G244" s="199"/>
      <c r="H244" s="363">
        <v>0</v>
      </c>
      <c r="I244" s="199">
        <f t="shared" si="6"/>
        <v>0</v>
      </c>
    </row>
    <row r="245" spans="1:15" ht="15.75" x14ac:dyDescent="0.25">
      <c r="A245" s="199">
        <v>6</v>
      </c>
      <c r="B245" s="199" t="s">
        <v>12</v>
      </c>
      <c r="C245" s="193" t="s">
        <v>955</v>
      </c>
      <c r="D245" s="193"/>
      <c r="E245" s="193"/>
      <c r="F245" s="199"/>
      <c r="G245" s="199"/>
      <c r="H245" s="363">
        <v>0</v>
      </c>
      <c r="I245" s="199">
        <f t="shared" si="6"/>
        <v>0</v>
      </c>
    </row>
    <row r="246" spans="1:15" ht="15.75" x14ac:dyDescent="0.25">
      <c r="A246" s="199"/>
      <c r="B246" s="199"/>
      <c r="C246" s="193"/>
      <c r="D246" s="193"/>
      <c r="E246" s="193"/>
      <c r="F246" s="199"/>
      <c r="G246" s="199"/>
      <c r="H246" s="199"/>
      <c r="I246" s="199"/>
    </row>
    <row r="247" spans="1:15" ht="15.75" x14ac:dyDescent="0.25">
      <c r="A247" s="199"/>
      <c r="B247" s="199"/>
      <c r="C247" s="193"/>
      <c r="D247" s="193"/>
      <c r="E247" s="193"/>
      <c r="F247" s="199"/>
      <c r="G247" s="199"/>
      <c r="H247" s="199"/>
      <c r="I247" s="197">
        <f>SUM(I240:I246)</f>
        <v>0</v>
      </c>
    </row>
    <row r="248" spans="1:15" ht="15.75" x14ac:dyDescent="0.25">
      <c r="A248" s="197" t="s">
        <v>966</v>
      </c>
      <c r="B248" s="199"/>
      <c r="C248" s="193"/>
      <c r="D248" s="193"/>
      <c r="E248" s="193"/>
      <c r="F248" s="193"/>
      <c r="H248" s="2"/>
      <c r="I248" s="2"/>
    </row>
    <row r="249" spans="1:15" ht="15.75" x14ac:dyDescent="0.25">
      <c r="A249" s="199">
        <v>15</v>
      </c>
      <c r="B249" s="199" t="s">
        <v>707</v>
      </c>
      <c r="C249" s="193" t="s">
        <v>967</v>
      </c>
      <c r="D249" s="193"/>
      <c r="E249" s="193"/>
      <c r="F249" s="193"/>
      <c r="H249" s="362">
        <v>0</v>
      </c>
      <c r="I249" s="2">
        <f>PRODUCT(A249,H249)</f>
        <v>0</v>
      </c>
    </row>
    <row r="250" spans="1:15" ht="15.75" x14ac:dyDescent="0.25">
      <c r="A250" s="199">
        <v>35</v>
      </c>
      <c r="B250" s="199" t="s">
        <v>707</v>
      </c>
      <c r="C250" s="193" t="s">
        <v>968</v>
      </c>
      <c r="D250" s="193"/>
      <c r="E250" s="193"/>
      <c r="F250" s="193"/>
      <c r="H250" s="362">
        <v>0</v>
      </c>
      <c r="I250" s="2">
        <f>PRODUCT(A250,H250)</f>
        <v>0</v>
      </c>
    </row>
    <row r="251" spans="1:15" ht="15.75" x14ac:dyDescent="0.25">
      <c r="A251" s="199">
        <v>120</v>
      </c>
      <c r="B251" s="199" t="s">
        <v>707</v>
      </c>
      <c r="C251" s="193" t="s">
        <v>969</v>
      </c>
      <c r="D251" s="193"/>
      <c r="E251" s="193"/>
      <c r="F251" s="193"/>
      <c r="G251" s="193"/>
      <c r="H251" s="363">
        <v>0</v>
      </c>
      <c r="I251" s="2">
        <f>PRODUCT(A251,H251)</f>
        <v>0</v>
      </c>
    </row>
    <row r="252" spans="1:15" ht="15.75" x14ac:dyDescent="0.25">
      <c r="A252" s="199"/>
      <c r="B252" s="199"/>
      <c r="C252" s="193"/>
      <c r="D252" s="193"/>
      <c r="E252" s="193"/>
      <c r="F252" s="193"/>
      <c r="H252" s="2"/>
      <c r="I252" s="205">
        <f>SUM(I249:I251)</f>
        <v>0</v>
      </c>
    </row>
    <row r="253" spans="1:15" ht="15.75" x14ac:dyDescent="0.25">
      <c r="A253" s="199"/>
      <c r="B253" s="199"/>
      <c r="C253" s="193"/>
      <c r="D253" s="193"/>
      <c r="E253" s="193"/>
      <c r="F253" s="193"/>
      <c r="G253" s="193"/>
      <c r="H253" s="199"/>
      <c r="I253" s="205"/>
    </row>
    <row r="254" spans="1:15" ht="15.75" x14ac:dyDescent="0.25">
      <c r="A254" s="206" t="s">
        <v>970</v>
      </c>
      <c r="B254" s="199"/>
      <c r="C254" s="193"/>
      <c r="D254" s="193"/>
      <c r="E254" s="193"/>
      <c r="F254" s="193"/>
      <c r="H254" s="2"/>
      <c r="I254" s="2"/>
      <c r="O254" t="s">
        <v>963</v>
      </c>
    </row>
    <row r="255" spans="1:15" ht="15.75" x14ac:dyDescent="0.25">
      <c r="A255" s="199">
        <v>45</v>
      </c>
      <c r="B255" s="199" t="s">
        <v>707</v>
      </c>
      <c r="C255" s="193" t="s">
        <v>971</v>
      </c>
      <c r="D255" s="193"/>
      <c r="E255" s="193"/>
      <c r="F255" s="193"/>
      <c r="H255" s="362">
        <v>0</v>
      </c>
      <c r="I255" s="2">
        <f>PRODUCT(A255,H255)</f>
        <v>0</v>
      </c>
    </row>
    <row r="256" spans="1:15" ht="15.75" x14ac:dyDescent="0.25">
      <c r="A256" s="199">
        <v>5</v>
      </c>
      <c r="B256" s="199" t="s">
        <v>128</v>
      </c>
      <c r="C256" s="193" t="s">
        <v>972</v>
      </c>
      <c r="D256" s="193"/>
      <c r="E256" s="193"/>
      <c r="F256" s="193"/>
      <c r="G256" s="193"/>
      <c r="H256" s="362">
        <v>0</v>
      </c>
      <c r="I256" s="2">
        <f>PRODUCT(A256,H256)</f>
        <v>0</v>
      </c>
    </row>
    <row r="257" spans="1:9" ht="15.75" x14ac:dyDescent="0.25">
      <c r="A257" s="199"/>
      <c r="B257" s="199"/>
      <c r="C257" s="193"/>
      <c r="D257" s="193"/>
      <c r="E257" s="193"/>
      <c r="F257" s="193"/>
      <c r="H257" s="2"/>
      <c r="I257" s="205">
        <f>SUM(I255:I256)</f>
        <v>0</v>
      </c>
    </row>
    <row r="258" spans="1:9" ht="15.75" x14ac:dyDescent="0.25">
      <c r="A258" s="199"/>
      <c r="B258" s="199"/>
      <c r="C258" s="193"/>
      <c r="D258" s="193"/>
      <c r="E258" s="193"/>
      <c r="F258" s="193"/>
      <c r="H258" s="2"/>
      <c r="I258" s="2"/>
    </row>
    <row r="259" spans="1:9" ht="15.75" x14ac:dyDescent="0.25">
      <c r="A259" s="206" t="s">
        <v>973</v>
      </c>
      <c r="B259" s="206"/>
      <c r="C259" s="193"/>
      <c r="D259" s="193"/>
      <c r="E259" s="196"/>
      <c r="F259" s="193"/>
      <c r="G259" s="193"/>
      <c r="H259" s="199"/>
      <c r="I259" s="199"/>
    </row>
    <row r="260" spans="1:9" ht="15.75" x14ac:dyDescent="0.25">
      <c r="A260" s="199">
        <v>490</v>
      </c>
      <c r="B260" s="199" t="s">
        <v>0</v>
      </c>
      <c r="C260" s="193" t="s">
        <v>974</v>
      </c>
      <c r="D260" s="193"/>
      <c r="E260" s="193"/>
      <c r="F260" s="193"/>
      <c r="G260" s="193"/>
      <c r="H260" s="363">
        <v>0</v>
      </c>
      <c r="I260" s="199">
        <f>PRODUCT(A260,H260)</f>
        <v>0</v>
      </c>
    </row>
    <row r="261" spans="1:9" ht="15.75" x14ac:dyDescent="0.25">
      <c r="A261" s="199">
        <v>262</v>
      </c>
      <c r="B261" s="199" t="s">
        <v>12</v>
      </c>
      <c r="C261" s="193" t="s">
        <v>975</v>
      </c>
      <c r="D261" s="193"/>
      <c r="E261" s="193"/>
      <c r="F261" s="193"/>
      <c r="G261" s="193"/>
      <c r="H261" s="362">
        <v>0</v>
      </c>
      <c r="I261" s="199">
        <f>PRODUCT(A261,H261)</f>
        <v>0</v>
      </c>
    </row>
    <row r="262" spans="1:9" ht="15.75" x14ac:dyDescent="0.25">
      <c r="A262" s="199">
        <v>38</v>
      </c>
      <c r="B262" s="199" t="s">
        <v>12</v>
      </c>
      <c r="C262" s="193" t="s">
        <v>976</v>
      </c>
      <c r="D262" s="193"/>
      <c r="E262" s="193"/>
      <c r="F262" s="193"/>
      <c r="G262" s="193"/>
      <c r="H262" s="363">
        <v>0</v>
      </c>
      <c r="I262" s="199">
        <f>PRODUCT(A262,H262)</f>
        <v>0</v>
      </c>
    </row>
    <row r="263" spans="1:9" ht="15.75" x14ac:dyDescent="0.25">
      <c r="A263" s="206"/>
      <c r="B263" s="206"/>
      <c r="C263" s="193"/>
      <c r="D263" s="193"/>
      <c r="E263" s="196"/>
      <c r="F263" s="193"/>
      <c r="G263" s="193"/>
      <c r="H263" s="199"/>
      <c r="I263" s="197">
        <f>SUM(I261:I262)</f>
        <v>0</v>
      </c>
    </row>
    <row r="264" spans="1:9" ht="15.75" x14ac:dyDescent="0.25">
      <c r="A264" s="199"/>
      <c r="B264" s="199"/>
      <c r="C264" s="193"/>
      <c r="D264" s="193"/>
      <c r="E264" s="193"/>
      <c r="F264" s="193"/>
      <c r="G264" s="193"/>
      <c r="H264" s="199"/>
      <c r="I264" s="199"/>
    </row>
    <row r="265" spans="1:9" ht="15.75" x14ac:dyDescent="0.25">
      <c r="A265" s="199">
        <v>1</v>
      </c>
      <c r="B265" s="199" t="s">
        <v>12</v>
      </c>
      <c r="C265" s="193" t="s">
        <v>977</v>
      </c>
      <c r="D265" s="193"/>
      <c r="E265" s="193"/>
      <c r="F265" s="193"/>
      <c r="H265" s="362">
        <v>0</v>
      </c>
      <c r="I265" s="205">
        <f>PRODUCT(A265,H265)</f>
        <v>0</v>
      </c>
    </row>
    <row r="266" spans="1:9" ht="15.75" x14ac:dyDescent="0.25">
      <c r="A266" s="199"/>
      <c r="B266" s="199"/>
      <c r="C266" s="193"/>
      <c r="D266" s="193"/>
      <c r="E266" s="193"/>
      <c r="F266" s="193"/>
      <c r="G266" s="193"/>
      <c r="H266" s="199"/>
      <c r="I266" s="199"/>
    </row>
    <row r="267" spans="1:9" ht="15.75" x14ac:dyDescent="0.25">
      <c r="A267" s="206"/>
      <c r="B267" s="206"/>
      <c r="C267" s="193"/>
      <c r="D267" s="193"/>
      <c r="E267" s="196"/>
      <c r="F267" s="193"/>
      <c r="G267" s="193"/>
      <c r="H267" s="199"/>
      <c r="I267" s="199"/>
    </row>
    <row r="268" spans="1:9" ht="15.75" x14ac:dyDescent="0.25">
      <c r="A268" s="196" t="s">
        <v>978</v>
      </c>
      <c r="B268" s="199"/>
      <c r="C268" s="193"/>
      <c r="D268" s="193"/>
      <c r="E268" s="193"/>
      <c r="F268" s="193"/>
      <c r="G268" s="193"/>
      <c r="H268" s="199"/>
      <c r="I268" s="197">
        <f>SUM(I221,I237,I247,I252,I257,I263,I265)</f>
        <v>0</v>
      </c>
    </row>
    <row r="269" spans="1:9" ht="15.75" x14ac:dyDescent="0.25">
      <c r="A269" s="199"/>
      <c r="B269" s="199"/>
      <c r="C269" s="193"/>
      <c r="D269" s="193"/>
      <c r="E269" s="193"/>
      <c r="F269" s="193"/>
      <c r="G269" s="193"/>
      <c r="H269" s="2"/>
      <c r="I269" s="199"/>
    </row>
    <row r="270" spans="1:9" ht="15.75" x14ac:dyDescent="0.25">
      <c r="A270" s="199"/>
      <c r="B270" s="199"/>
      <c r="C270" s="193"/>
      <c r="D270" s="193"/>
      <c r="E270" s="193"/>
      <c r="F270" s="193"/>
      <c r="G270" s="193"/>
      <c r="H270" s="199"/>
      <c r="I270" s="199"/>
    </row>
    <row r="271" spans="1:9" ht="15.75" x14ac:dyDescent="0.25">
      <c r="A271" s="199"/>
      <c r="B271" s="199"/>
      <c r="C271" s="193"/>
      <c r="D271" s="193"/>
      <c r="E271" s="193"/>
      <c r="F271" s="193"/>
      <c r="H271" s="2"/>
      <c r="I271" s="205"/>
    </row>
    <row r="272" spans="1:9" ht="15.75" x14ac:dyDescent="0.25">
      <c r="A272" s="193"/>
      <c r="B272" s="193"/>
      <c r="C272" s="193"/>
      <c r="D272" s="196"/>
      <c r="E272" s="193"/>
      <c r="F272" s="193"/>
      <c r="H272" s="193"/>
    </row>
    <row r="273" spans="1:9" ht="15.75" x14ac:dyDescent="0.25">
      <c r="A273" s="199"/>
      <c r="B273" s="199"/>
      <c r="H273" s="2"/>
      <c r="I273" s="204"/>
    </row>
    <row r="274" spans="1:9" x14ac:dyDescent="0.25">
      <c r="A274" s="2"/>
      <c r="B274" s="2"/>
      <c r="H274" s="2"/>
      <c r="I274" s="204"/>
    </row>
    <row r="275" spans="1:9" x14ac:dyDescent="0.25">
      <c r="A275" s="2"/>
      <c r="B275" s="2"/>
      <c r="H275" s="2"/>
      <c r="I275" s="204"/>
    </row>
    <row r="276" spans="1:9" ht="15.75" x14ac:dyDescent="0.25">
      <c r="A276" s="199"/>
      <c r="B276" s="2"/>
      <c r="C276" s="203"/>
      <c r="H276" s="2"/>
      <c r="I276" s="204"/>
    </row>
    <row r="277" spans="1:9" ht="15.75" x14ac:dyDescent="0.25">
      <c r="A277" s="199"/>
      <c r="B277" s="2"/>
      <c r="C277" s="203"/>
      <c r="H277" s="199"/>
      <c r="I277" s="204"/>
    </row>
    <row r="278" spans="1:9" ht="15.75" x14ac:dyDescent="0.25">
      <c r="A278" s="199"/>
      <c r="B278" s="2"/>
      <c r="C278" s="203"/>
      <c r="H278" s="199"/>
      <c r="I278" s="204"/>
    </row>
    <row r="279" spans="1:9" ht="15.75" x14ac:dyDescent="0.25">
      <c r="A279" s="199"/>
      <c r="B279" s="2"/>
      <c r="C279" s="203"/>
      <c r="H279" s="199"/>
      <c r="I279" s="204"/>
    </row>
    <row r="280" spans="1:9" ht="15.75" x14ac:dyDescent="0.25">
      <c r="A280" s="199"/>
      <c r="B280" s="199"/>
      <c r="H280" s="199"/>
      <c r="I280" s="204"/>
    </row>
    <row r="281" spans="1:9" ht="15.75" x14ac:dyDescent="0.25">
      <c r="A281" s="199"/>
      <c r="B281" s="199"/>
      <c r="C281" s="193"/>
      <c r="D281" s="193"/>
      <c r="E281" s="193"/>
      <c r="F281" s="193"/>
      <c r="G281" s="193"/>
      <c r="H281" s="199"/>
      <c r="I281" s="204"/>
    </row>
    <row r="282" spans="1:9" ht="15.75" x14ac:dyDescent="0.25">
      <c r="A282" s="199"/>
      <c r="B282" s="199"/>
      <c r="C282" s="193"/>
      <c r="D282" s="193"/>
      <c r="E282" s="193"/>
      <c r="F282" s="193"/>
      <c r="G282" s="193"/>
      <c r="H282" s="199"/>
      <c r="I282" s="204"/>
    </row>
    <row r="283" spans="1:9" ht="15.75" x14ac:dyDescent="0.25">
      <c r="A283" s="199"/>
      <c r="B283" s="199"/>
      <c r="C283" s="193"/>
      <c r="D283" s="193"/>
      <c r="E283" s="193"/>
      <c r="F283" s="193"/>
      <c r="G283" s="193"/>
      <c r="H283" s="199"/>
      <c r="I283" s="204"/>
    </row>
    <row r="284" spans="1:9" ht="15.75" x14ac:dyDescent="0.25">
      <c r="A284" s="199"/>
      <c r="B284" s="199"/>
      <c r="C284" s="193"/>
      <c r="D284" s="193"/>
      <c r="E284" s="193"/>
      <c r="F284" s="193"/>
      <c r="G284" s="193"/>
      <c r="H284" s="199"/>
      <c r="I284" s="204"/>
    </row>
    <row r="285" spans="1:9" ht="15.75" x14ac:dyDescent="0.25">
      <c r="A285" s="199"/>
      <c r="B285" s="199"/>
      <c r="C285" s="193"/>
      <c r="D285" s="193"/>
      <c r="E285" s="193"/>
      <c r="F285" s="193"/>
      <c r="G285" s="193"/>
      <c r="H285" s="199"/>
      <c r="I285" s="204"/>
    </row>
    <row r="286" spans="1:9" ht="15.75" x14ac:dyDescent="0.25">
      <c r="A286" s="199"/>
      <c r="B286" s="199"/>
      <c r="C286" s="193"/>
      <c r="D286" s="193"/>
      <c r="H286" s="2"/>
      <c r="I286" s="204"/>
    </row>
    <row r="287" spans="1:9" ht="15.75" x14ac:dyDescent="0.25">
      <c r="A287" s="199"/>
      <c r="B287" s="199"/>
      <c r="C287" s="193"/>
      <c r="D287" s="193"/>
      <c r="H287" s="2"/>
      <c r="I287" s="204"/>
    </row>
    <row r="288" spans="1:9" ht="15.75" x14ac:dyDescent="0.25">
      <c r="A288" s="199"/>
      <c r="B288" s="199"/>
      <c r="C288" s="193"/>
      <c r="D288" s="193"/>
      <c r="E288" s="193"/>
      <c r="H288" s="2"/>
      <c r="I288" s="204"/>
    </row>
    <row r="289" spans="1:9" ht="15.75" x14ac:dyDescent="0.25">
      <c r="A289" s="199"/>
      <c r="B289" s="2"/>
      <c r="C289" s="203"/>
      <c r="H289" s="2"/>
      <c r="I289" s="204"/>
    </row>
    <row r="290" spans="1:9" ht="15.75" x14ac:dyDescent="0.25">
      <c r="A290" s="199"/>
      <c r="B290" s="2"/>
      <c r="C290" s="203"/>
      <c r="H290" s="2"/>
      <c r="I290" s="204"/>
    </row>
    <row r="291" spans="1:9" ht="15.75" x14ac:dyDescent="0.25">
      <c r="A291" s="199"/>
      <c r="B291" s="2"/>
      <c r="H291" s="2"/>
      <c r="I291" s="204"/>
    </row>
    <row r="292" spans="1:9" ht="15.75" x14ac:dyDescent="0.25">
      <c r="A292" s="199"/>
      <c r="B292" s="199"/>
      <c r="C292" s="193"/>
      <c r="D292" s="193"/>
      <c r="E292" s="193"/>
      <c r="F292" s="193"/>
      <c r="G292" s="193"/>
      <c r="H292" s="199"/>
      <c r="I292" s="199"/>
    </row>
    <row r="293" spans="1:9" ht="15.75" x14ac:dyDescent="0.25">
      <c r="A293" s="199"/>
      <c r="B293" s="2"/>
      <c r="F293" s="193"/>
      <c r="G293" s="193"/>
      <c r="H293" s="2"/>
      <c r="I293" s="204"/>
    </row>
    <row r="294" spans="1:9" ht="15.75" x14ac:dyDescent="0.25">
      <c r="A294" s="199"/>
      <c r="B294" s="199"/>
      <c r="C294" s="193"/>
      <c r="D294" s="193"/>
      <c r="E294" s="193"/>
      <c r="F294" s="193"/>
      <c r="G294" s="193"/>
      <c r="H294" s="199"/>
      <c r="I294" s="204"/>
    </row>
    <row r="295" spans="1:9" ht="15.75" x14ac:dyDescent="0.25">
      <c r="A295" s="199"/>
      <c r="B295" s="199"/>
      <c r="C295" s="193"/>
      <c r="D295" s="193"/>
      <c r="E295" s="193"/>
      <c r="F295" s="193"/>
      <c r="G295" s="193"/>
      <c r="H295" s="199"/>
      <c r="I295" s="204"/>
    </row>
    <row r="296" spans="1:9" ht="15.75" x14ac:dyDescent="0.25">
      <c r="A296" s="199"/>
      <c r="B296" s="199"/>
      <c r="C296" s="193"/>
      <c r="D296" s="193"/>
      <c r="E296" s="193"/>
      <c r="F296" s="193"/>
      <c r="G296" s="193"/>
      <c r="H296" s="199"/>
      <c r="I296" s="199"/>
    </row>
    <row r="297" spans="1:9" ht="15.75" x14ac:dyDescent="0.25">
      <c r="A297" s="199"/>
      <c r="B297" s="199"/>
      <c r="C297" s="193"/>
      <c r="D297" s="193"/>
      <c r="E297" s="193"/>
      <c r="F297" s="193"/>
      <c r="G297" s="193"/>
      <c r="H297" s="2"/>
      <c r="I297" s="199"/>
    </row>
    <row r="298" spans="1:9" ht="15.75" x14ac:dyDescent="0.25">
      <c r="A298" s="199"/>
      <c r="B298" s="199"/>
      <c r="C298" s="193"/>
      <c r="D298" s="193"/>
      <c r="E298" s="193"/>
      <c r="F298" s="193"/>
      <c r="G298" s="193"/>
      <c r="H298" s="2"/>
      <c r="I298" s="199"/>
    </row>
    <row r="299" spans="1:9" ht="15.75" x14ac:dyDescent="0.25">
      <c r="A299" s="199"/>
      <c r="B299" s="199"/>
      <c r="C299" s="193"/>
      <c r="D299" s="193"/>
      <c r="E299" s="193"/>
      <c r="F299" s="193"/>
      <c r="G299" s="193"/>
      <c r="H299" s="2"/>
      <c r="I299" s="199"/>
    </row>
    <row r="300" spans="1:9" ht="15.75" x14ac:dyDescent="0.25">
      <c r="A300" s="199"/>
      <c r="B300" s="199"/>
      <c r="C300" s="193"/>
      <c r="D300" s="193"/>
      <c r="E300" s="193"/>
      <c r="F300" s="193"/>
      <c r="G300" s="193"/>
      <c r="H300" s="2"/>
      <c r="I300" s="199"/>
    </row>
    <row r="301" spans="1:9" ht="15.75" x14ac:dyDescent="0.25">
      <c r="A301" s="199"/>
      <c r="B301" s="199"/>
      <c r="C301" s="193"/>
      <c r="D301" s="193"/>
      <c r="E301" s="193"/>
      <c r="F301" s="193"/>
      <c r="H301" s="2"/>
      <c r="I301" s="199"/>
    </row>
    <row r="302" spans="1:9" ht="15.75" x14ac:dyDescent="0.25">
      <c r="A302" s="199"/>
      <c r="B302" s="199"/>
      <c r="C302" s="193"/>
      <c r="D302" s="193"/>
      <c r="E302" s="193"/>
      <c r="F302" s="193"/>
      <c r="H302" s="2"/>
      <c r="I302" s="199"/>
    </row>
    <row r="303" spans="1:9" ht="15.75" x14ac:dyDescent="0.25">
      <c r="A303" s="199"/>
      <c r="B303" s="199"/>
      <c r="C303" s="193"/>
      <c r="D303" s="193"/>
      <c r="E303" s="193"/>
      <c r="F303" s="193"/>
      <c r="H303" s="2"/>
      <c r="I303" s="199"/>
    </row>
    <row r="304" spans="1:9" ht="15.75" x14ac:dyDescent="0.25">
      <c r="A304" s="199"/>
      <c r="B304" s="199"/>
      <c r="C304" s="193"/>
      <c r="D304" s="193"/>
      <c r="E304" s="193"/>
      <c r="F304" s="193"/>
      <c r="H304" s="2"/>
      <c r="I304" s="199"/>
    </row>
    <row r="305" spans="1:9" ht="15.75" x14ac:dyDescent="0.25">
      <c r="A305" s="199"/>
      <c r="B305" s="199"/>
      <c r="C305" s="193"/>
      <c r="D305" s="193"/>
      <c r="E305" s="193"/>
      <c r="F305" s="193"/>
      <c r="H305" s="2"/>
      <c r="I305" s="199"/>
    </row>
    <row r="306" spans="1:9" ht="15.75" x14ac:dyDescent="0.25">
      <c r="A306" s="199"/>
      <c r="B306" s="199"/>
      <c r="C306" s="193"/>
      <c r="D306" s="193"/>
      <c r="E306" s="193"/>
      <c r="F306" s="193"/>
      <c r="H306" s="2"/>
      <c r="I306" s="199"/>
    </row>
    <row r="307" spans="1:9" ht="15.75" x14ac:dyDescent="0.25">
      <c r="A307" s="199"/>
      <c r="B307" s="199"/>
      <c r="C307" s="193"/>
      <c r="D307" s="193"/>
      <c r="E307" s="193"/>
      <c r="F307" s="193"/>
      <c r="H307" s="2"/>
      <c r="I307" s="199"/>
    </row>
    <row r="308" spans="1:9" ht="15.75" x14ac:dyDescent="0.25">
      <c r="A308" s="199"/>
      <c r="B308" s="199"/>
      <c r="C308" s="193"/>
      <c r="D308" s="193"/>
      <c r="E308" s="193"/>
      <c r="F308" s="193"/>
      <c r="H308" s="2"/>
      <c r="I308" s="199"/>
    </row>
    <row r="309" spans="1:9" ht="15.75" x14ac:dyDescent="0.25">
      <c r="A309" s="199"/>
      <c r="B309" s="199"/>
      <c r="C309" s="193"/>
      <c r="D309" s="193"/>
      <c r="E309" s="193"/>
      <c r="F309" s="193"/>
      <c r="H309" s="2"/>
      <c r="I309" s="199"/>
    </row>
    <row r="310" spans="1:9" ht="15.75" x14ac:dyDescent="0.25">
      <c r="A310" s="199"/>
      <c r="B310" s="199"/>
      <c r="C310" s="193"/>
      <c r="D310" s="193"/>
      <c r="E310" s="193"/>
      <c r="F310" s="193"/>
      <c r="H310" s="2"/>
      <c r="I310" s="199"/>
    </row>
    <row r="311" spans="1:9" ht="15.75" x14ac:dyDescent="0.25">
      <c r="A311" s="199"/>
      <c r="B311" s="199"/>
      <c r="C311" s="193"/>
      <c r="D311" s="193"/>
      <c r="E311" s="193"/>
      <c r="F311" s="193"/>
      <c r="H311" s="2"/>
      <c r="I311" s="199"/>
    </row>
    <row r="312" spans="1:9" ht="15.75" x14ac:dyDescent="0.25">
      <c r="A312" s="199"/>
      <c r="B312" s="204"/>
      <c r="C312" s="193"/>
      <c r="H312" s="2"/>
      <c r="I312" s="204"/>
    </row>
    <row r="313" spans="1:9" ht="15.75" x14ac:dyDescent="0.25">
      <c r="A313" s="199"/>
      <c r="B313" s="204"/>
      <c r="C313" s="193"/>
      <c r="G313" s="193"/>
      <c r="H313" s="2"/>
      <c r="I313" s="2"/>
    </row>
    <row r="314" spans="1:9" ht="15.75" x14ac:dyDescent="0.25">
      <c r="A314" s="199"/>
      <c r="B314" s="204"/>
      <c r="C314" s="193"/>
      <c r="G314" s="193"/>
      <c r="H314" s="2"/>
      <c r="I314" s="2"/>
    </row>
    <row r="315" spans="1:9" ht="15.75" x14ac:dyDescent="0.25">
      <c r="A315" s="199"/>
      <c r="B315" s="204"/>
      <c r="C315" s="193"/>
      <c r="G315" s="193"/>
      <c r="H315" s="2"/>
      <c r="I315" s="2"/>
    </row>
    <row r="316" spans="1:9" ht="15.75" x14ac:dyDescent="0.25">
      <c r="A316" s="199"/>
      <c r="B316" s="204"/>
      <c r="C316" s="193"/>
      <c r="G316" s="193"/>
      <c r="H316" s="2"/>
      <c r="I316" s="2"/>
    </row>
    <row r="317" spans="1:9" ht="15.75" x14ac:dyDescent="0.25">
      <c r="B317" s="199"/>
      <c r="C317" s="193"/>
      <c r="D317" s="193"/>
      <c r="E317" s="193"/>
      <c r="F317" s="193"/>
      <c r="G317" s="193"/>
      <c r="H317" s="207"/>
      <c r="I317" s="205"/>
    </row>
    <row r="318" spans="1:9" ht="15.75" x14ac:dyDescent="0.25">
      <c r="B318" s="199"/>
      <c r="C318" s="193"/>
      <c r="D318" s="193"/>
      <c r="E318" s="193"/>
      <c r="F318" s="193"/>
      <c r="H318" s="207"/>
      <c r="I318" s="207"/>
    </row>
    <row r="319" spans="1:9" ht="15.75" x14ac:dyDescent="0.25">
      <c r="B319" s="199"/>
      <c r="C319" s="193"/>
      <c r="D319" s="193"/>
      <c r="E319" s="193"/>
      <c r="F319" s="193"/>
      <c r="G319" s="193"/>
      <c r="H319" s="207"/>
      <c r="I319" s="207"/>
    </row>
    <row r="320" spans="1:9" ht="15.75" x14ac:dyDescent="0.25">
      <c r="A320" s="196"/>
      <c r="B320" s="196"/>
      <c r="C320" s="193"/>
      <c r="D320" s="193"/>
      <c r="E320" s="193"/>
      <c r="F320" s="193"/>
      <c r="H320" s="193"/>
    </row>
    <row r="321" spans="1:9" ht="15.75" x14ac:dyDescent="0.25">
      <c r="A321" s="196"/>
      <c r="B321" s="193"/>
      <c r="C321" s="193"/>
      <c r="D321" s="193"/>
      <c r="E321" s="193"/>
      <c r="F321" s="193"/>
      <c r="G321" s="193"/>
      <c r="H321" s="193"/>
      <c r="I321" s="193"/>
    </row>
    <row r="322" spans="1:9" ht="15.75" x14ac:dyDescent="0.25">
      <c r="A322" s="199"/>
      <c r="B322" s="199"/>
      <c r="C322" s="193"/>
      <c r="D322" s="193"/>
      <c r="E322" s="193"/>
      <c r="F322" s="193"/>
      <c r="G322" s="193"/>
      <c r="H322" s="199"/>
      <c r="I322" s="199"/>
    </row>
    <row r="323" spans="1:9" ht="15.75" x14ac:dyDescent="0.25">
      <c r="A323" s="199"/>
      <c r="B323" s="199"/>
      <c r="C323" s="193"/>
      <c r="D323" s="193"/>
      <c r="E323" s="193"/>
      <c r="F323" s="193"/>
      <c r="G323" s="193"/>
      <c r="H323" s="199"/>
      <c r="I323" s="199"/>
    </row>
    <row r="324" spans="1:9" ht="15.75" x14ac:dyDescent="0.25">
      <c r="A324" s="199"/>
      <c r="B324" s="199"/>
      <c r="C324" s="193"/>
      <c r="D324" s="193"/>
      <c r="E324" s="193"/>
      <c r="F324" s="193"/>
      <c r="G324" s="193"/>
      <c r="H324" s="199"/>
      <c r="I324" s="199"/>
    </row>
    <row r="325" spans="1:9" ht="15.75" x14ac:dyDescent="0.25">
      <c r="A325" s="199"/>
      <c r="B325" s="199"/>
      <c r="C325" s="193"/>
      <c r="D325" s="193"/>
      <c r="E325" s="193"/>
      <c r="F325" s="193"/>
      <c r="G325" s="193"/>
      <c r="H325" s="199"/>
      <c r="I325" s="199"/>
    </row>
    <row r="326" spans="1:9" ht="15.75" x14ac:dyDescent="0.25">
      <c r="A326" s="199"/>
      <c r="B326" s="199"/>
      <c r="C326" s="193"/>
      <c r="D326" s="193"/>
      <c r="E326" s="193"/>
      <c r="F326" s="193"/>
      <c r="G326" s="193"/>
      <c r="H326" s="199"/>
      <c r="I326" s="199"/>
    </row>
    <row r="327" spans="1:9" ht="15.75" x14ac:dyDescent="0.25">
      <c r="A327" s="199"/>
      <c r="B327" s="199"/>
      <c r="C327" s="193"/>
      <c r="D327" s="193"/>
      <c r="E327" s="193"/>
      <c r="F327" s="193"/>
      <c r="G327" s="193"/>
      <c r="H327" s="199"/>
      <c r="I327" s="199"/>
    </row>
    <row r="328" spans="1:9" ht="15.75" x14ac:dyDescent="0.25">
      <c r="A328" s="199"/>
      <c r="B328" s="199"/>
      <c r="C328" s="193"/>
      <c r="D328" s="193"/>
      <c r="E328" s="193"/>
      <c r="F328" s="193"/>
      <c r="G328" s="193"/>
      <c r="H328" s="199"/>
      <c r="I328" s="199"/>
    </row>
    <row r="329" spans="1:9" ht="15.75" x14ac:dyDescent="0.25">
      <c r="A329" s="199"/>
      <c r="B329" s="199"/>
      <c r="C329" s="193"/>
      <c r="D329" s="193"/>
      <c r="E329" s="193"/>
      <c r="F329" s="193"/>
      <c r="G329" s="193"/>
      <c r="H329" s="199"/>
      <c r="I329" s="199"/>
    </row>
    <row r="330" spans="1:9" ht="15.75" x14ac:dyDescent="0.25">
      <c r="A330" s="199"/>
      <c r="B330" s="199"/>
      <c r="C330" s="193"/>
      <c r="D330" s="193"/>
      <c r="E330" s="193"/>
      <c r="F330" s="193"/>
      <c r="G330" s="193"/>
      <c r="H330" s="199"/>
      <c r="I330" s="199"/>
    </row>
    <row r="331" spans="1:9" ht="15.75" x14ac:dyDescent="0.25">
      <c r="A331" s="199"/>
      <c r="B331" s="199"/>
      <c r="C331" s="193"/>
      <c r="D331" s="193"/>
      <c r="E331" s="193"/>
      <c r="F331" s="193"/>
      <c r="H331" s="2"/>
      <c r="I331" s="199"/>
    </row>
    <row r="332" spans="1:9" ht="15.75" x14ac:dyDescent="0.25">
      <c r="A332" s="199"/>
      <c r="B332" s="199"/>
      <c r="C332" s="193"/>
      <c r="D332" s="193"/>
      <c r="E332" s="193"/>
      <c r="F332" s="193"/>
      <c r="H332" s="2"/>
      <c r="I332" s="199"/>
    </row>
    <row r="333" spans="1:9" ht="15.75" x14ac:dyDescent="0.25">
      <c r="A333" s="199"/>
      <c r="B333" s="199"/>
      <c r="C333" s="193"/>
      <c r="D333" s="193"/>
      <c r="E333" s="193"/>
      <c r="F333" s="193"/>
      <c r="H333" s="2"/>
      <c r="I333" s="199"/>
    </row>
    <row r="334" spans="1:9" ht="15.75" x14ac:dyDescent="0.25">
      <c r="A334" s="199"/>
      <c r="B334" s="199"/>
      <c r="C334" s="193"/>
      <c r="D334" s="193"/>
      <c r="E334" s="193"/>
      <c r="F334" s="193"/>
      <c r="G334" s="193"/>
      <c r="H334" s="199"/>
      <c r="I334" s="199"/>
    </row>
    <row r="335" spans="1:9" ht="15.75" x14ac:dyDescent="0.25">
      <c r="A335" s="199"/>
      <c r="B335" s="199"/>
      <c r="C335" s="193"/>
      <c r="D335" s="193"/>
      <c r="E335" s="193"/>
      <c r="F335" s="193"/>
      <c r="G335" s="193"/>
      <c r="H335" s="199"/>
      <c r="I335" s="199"/>
    </row>
    <row r="336" spans="1:9" ht="15.75" x14ac:dyDescent="0.25">
      <c r="A336" s="199"/>
      <c r="B336" s="199"/>
      <c r="C336" s="193"/>
      <c r="D336" s="193"/>
      <c r="E336" s="193"/>
      <c r="F336" s="193"/>
      <c r="H336" s="2"/>
      <c r="I336" s="199"/>
    </row>
    <row r="337" spans="1:9" ht="15.75" x14ac:dyDescent="0.25">
      <c r="A337" s="193"/>
      <c r="B337" s="199"/>
      <c r="C337" s="193"/>
      <c r="D337" s="193"/>
      <c r="E337" s="193"/>
      <c r="F337" s="193"/>
      <c r="G337" s="193"/>
      <c r="H337" s="199"/>
      <c r="I337" s="197"/>
    </row>
    <row r="338" spans="1:9" ht="15.75" x14ac:dyDescent="0.25">
      <c r="A338" s="199"/>
      <c r="B338" s="199"/>
      <c r="C338" s="193"/>
      <c r="D338" s="193"/>
      <c r="E338" s="193"/>
      <c r="F338" s="193"/>
      <c r="G338" s="193"/>
      <c r="H338" s="199"/>
      <c r="I338" s="199"/>
    </row>
    <row r="339" spans="1:9" ht="15.75" x14ac:dyDescent="0.25">
      <c r="A339" s="206"/>
      <c r="B339" s="193"/>
      <c r="C339" s="193"/>
      <c r="D339" s="196"/>
      <c r="E339" s="193"/>
      <c r="F339" s="193"/>
      <c r="H339" s="193"/>
    </row>
    <row r="340" spans="1:9" ht="15.75" x14ac:dyDescent="0.25">
      <c r="A340" s="199"/>
      <c r="B340" s="199"/>
      <c r="C340" s="193"/>
      <c r="D340" s="193"/>
      <c r="E340" s="193"/>
      <c r="F340" s="199"/>
      <c r="G340" s="199"/>
      <c r="H340" s="199"/>
      <c r="I340" s="199"/>
    </row>
    <row r="341" spans="1:9" ht="15.75" x14ac:dyDescent="0.25">
      <c r="A341" s="199"/>
      <c r="B341" s="199"/>
      <c r="C341" s="193"/>
      <c r="D341" s="193"/>
      <c r="E341" s="193"/>
      <c r="F341" s="199"/>
      <c r="G341" s="199"/>
      <c r="H341" s="199"/>
      <c r="I341" s="199"/>
    </row>
    <row r="342" spans="1:9" ht="15.75" x14ac:dyDescent="0.25">
      <c r="A342" s="199"/>
      <c r="B342" s="199"/>
      <c r="C342" s="193"/>
      <c r="D342" s="193"/>
      <c r="E342" s="193"/>
      <c r="F342" s="199"/>
      <c r="G342" s="199"/>
      <c r="H342" s="199"/>
      <c r="I342" s="199"/>
    </row>
    <row r="343" spans="1:9" ht="15.75" x14ac:dyDescent="0.25">
      <c r="A343" s="199"/>
      <c r="B343" s="199"/>
      <c r="C343" s="193"/>
      <c r="D343" s="193"/>
      <c r="E343" s="193"/>
      <c r="F343" s="199"/>
      <c r="G343" s="199"/>
      <c r="H343" s="199"/>
      <c r="I343" s="199"/>
    </row>
    <row r="344" spans="1:9" ht="15.75" x14ac:dyDescent="0.25">
      <c r="A344" s="199"/>
      <c r="B344" s="199"/>
      <c r="C344" s="193"/>
      <c r="D344" s="193"/>
      <c r="E344" s="193"/>
      <c r="F344" s="199"/>
      <c r="G344" s="199"/>
      <c r="H344" s="199"/>
      <c r="I344" s="199"/>
    </row>
    <row r="345" spans="1:9" ht="15.75" x14ac:dyDescent="0.25">
      <c r="A345" s="199"/>
      <c r="B345" s="199"/>
      <c r="C345" s="193"/>
      <c r="D345" s="193"/>
      <c r="E345" s="193"/>
      <c r="F345" s="199"/>
      <c r="G345" s="199"/>
      <c r="H345" s="199"/>
      <c r="I345" s="199"/>
    </row>
    <row r="346" spans="1:9" ht="15.75" x14ac:dyDescent="0.25">
      <c r="A346" s="199"/>
      <c r="B346" s="199"/>
      <c r="C346" s="193"/>
      <c r="D346" s="193"/>
      <c r="E346" s="193"/>
      <c r="F346" s="199"/>
      <c r="G346" s="199"/>
      <c r="H346" s="199"/>
      <c r="I346" s="199"/>
    </row>
    <row r="347" spans="1:9" ht="15.75" x14ac:dyDescent="0.25">
      <c r="A347" s="199"/>
      <c r="B347" s="199"/>
      <c r="C347" s="193"/>
      <c r="D347" s="193"/>
      <c r="E347" s="193"/>
      <c r="F347" s="199"/>
      <c r="G347" s="199"/>
      <c r="H347" s="199"/>
      <c r="I347" s="199"/>
    </row>
    <row r="348" spans="1:9" ht="15.75" x14ac:dyDescent="0.25">
      <c r="A348" s="199"/>
      <c r="B348" s="199"/>
      <c r="C348" s="193"/>
      <c r="D348" s="193"/>
      <c r="E348" s="193"/>
      <c r="F348" s="199"/>
      <c r="G348" s="199"/>
      <c r="H348" s="199"/>
      <c r="I348" s="199"/>
    </row>
    <row r="349" spans="1:9" ht="15.75" x14ac:dyDescent="0.25">
      <c r="A349" s="199"/>
      <c r="B349" s="199"/>
      <c r="C349" s="193"/>
      <c r="D349" s="193"/>
      <c r="E349" s="193"/>
      <c r="F349" s="199"/>
      <c r="G349" s="199"/>
      <c r="H349" s="199"/>
      <c r="I349" s="197"/>
    </row>
    <row r="350" spans="1:9" ht="15.75" x14ac:dyDescent="0.25">
      <c r="A350" s="199"/>
      <c r="B350" s="199"/>
      <c r="C350" s="193"/>
      <c r="D350" s="193"/>
      <c r="E350" s="193"/>
      <c r="F350" s="199"/>
      <c r="G350" s="199"/>
      <c r="H350" s="199"/>
      <c r="I350" s="199"/>
    </row>
    <row r="351" spans="1:9" ht="15.75" x14ac:dyDescent="0.25">
      <c r="A351" s="199"/>
      <c r="B351" s="199"/>
      <c r="C351" s="193"/>
      <c r="D351" s="193"/>
      <c r="E351" s="193"/>
      <c r="F351" s="199"/>
      <c r="G351" s="199"/>
      <c r="H351" s="199"/>
      <c r="I351" s="199"/>
    </row>
    <row r="352" spans="1:9" ht="15.75" x14ac:dyDescent="0.25">
      <c r="A352" s="206"/>
      <c r="B352" s="193"/>
      <c r="C352" s="193"/>
      <c r="D352" s="196"/>
      <c r="E352" s="193"/>
      <c r="F352" s="193"/>
      <c r="H352" s="193"/>
    </row>
    <row r="353" spans="1:9" ht="15.75" x14ac:dyDescent="0.25">
      <c r="A353" s="199"/>
      <c r="B353" s="199"/>
      <c r="C353" s="193"/>
      <c r="D353" s="193"/>
      <c r="E353" s="193"/>
      <c r="F353" s="199"/>
      <c r="G353" s="199"/>
      <c r="H353" s="199"/>
      <c r="I353" s="199"/>
    </row>
    <row r="354" spans="1:9" ht="15.75" x14ac:dyDescent="0.25">
      <c r="A354" s="199"/>
      <c r="B354" s="199"/>
      <c r="C354" s="193"/>
      <c r="D354" s="193"/>
      <c r="E354" s="193"/>
      <c r="F354" s="199"/>
      <c r="G354" s="199"/>
      <c r="H354" s="199"/>
      <c r="I354" s="199"/>
    </row>
    <row r="355" spans="1:9" ht="15.75" x14ac:dyDescent="0.25">
      <c r="A355" s="199"/>
      <c r="B355" s="199"/>
      <c r="C355" s="193"/>
      <c r="D355" s="193"/>
      <c r="E355" s="193"/>
      <c r="F355" s="199"/>
      <c r="G355" s="199"/>
      <c r="H355" s="199"/>
      <c r="I355" s="199"/>
    </row>
    <row r="356" spans="1:9" ht="15.75" x14ac:dyDescent="0.25">
      <c r="A356" s="199"/>
      <c r="B356" s="199"/>
      <c r="C356" s="193"/>
      <c r="D356" s="193"/>
      <c r="E356" s="193"/>
      <c r="F356" s="199"/>
      <c r="G356" s="199"/>
      <c r="H356" s="199"/>
      <c r="I356" s="199"/>
    </row>
    <row r="357" spans="1:9" ht="15.75" x14ac:dyDescent="0.25">
      <c r="A357" s="199"/>
      <c r="B357" s="199"/>
      <c r="C357" s="193"/>
      <c r="D357" s="193"/>
      <c r="E357" s="193"/>
      <c r="F357" s="199"/>
      <c r="G357" s="199"/>
      <c r="H357" s="199"/>
      <c r="I357" s="199"/>
    </row>
    <row r="358" spans="1:9" ht="15.75" x14ac:dyDescent="0.25">
      <c r="A358" s="199"/>
      <c r="B358" s="199"/>
      <c r="C358" s="193"/>
      <c r="D358" s="193"/>
      <c r="E358" s="193"/>
      <c r="F358" s="199"/>
      <c r="G358" s="199"/>
      <c r="H358" s="199"/>
      <c r="I358" s="199"/>
    </row>
    <row r="359" spans="1:9" ht="15.75" x14ac:dyDescent="0.25">
      <c r="A359" s="199"/>
      <c r="B359" s="199"/>
      <c r="C359" s="193"/>
      <c r="D359" s="193"/>
      <c r="E359" s="193"/>
      <c r="F359" s="199"/>
      <c r="G359" s="199"/>
      <c r="H359" s="199"/>
      <c r="I359" s="199"/>
    </row>
    <row r="360" spans="1:9" ht="15.75" x14ac:dyDescent="0.25">
      <c r="A360" s="199"/>
      <c r="B360" s="199"/>
      <c r="C360" s="193"/>
      <c r="D360" s="193"/>
      <c r="E360" s="193"/>
      <c r="F360" s="199"/>
      <c r="G360" s="199"/>
      <c r="H360" s="199"/>
      <c r="I360" s="199"/>
    </row>
    <row r="361" spans="1:9" ht="15.75" x14ac:dyDescent="0.25">
      <c r="A361" s="199"/>
      <c r="B361" s="199"/>
      <c r="C361" s="193"/>
      <c r="D361" s="193"/>
      <c r="E361" s="193"/>
      <c r="F361" s="193"/>
      <c r="G361" s="193"/>
      <c r="H361" s="199"/>
      <c r="I361" s="199"/>
    </row>
    <row r="362" spans="1:9" ht="15.75" x14ac:dyDescent="0.25">
      <c r="A362" s="199"/>
      <c r="B362" s="199"/>
      <c r="C362" s="193"/>
      <c r="D362" s="193"/>
      <c r="E362" s="193"/>
      <c r="F362" s="193"/>
      <c r="G362" s="193"/>
      <c r="H362" s="199"/>
      <c r="I362" s="199"/>
    </row>
    <row r="363" spans="1:9" ht="15.75" x14ac:dyDescent="0.25">
      <c r="A363" s="199"/>
      <c r="B363" s="199"/>
      <c r="C363" s="193"/>
      <c r="D363" s="193"/>
      <c r="E363" s="193"/>
      <c r="F363" s="193"/>
      <c r="G363" s="193"/>
      <c r="H363" s="199"/>
      <c r="I363" s="197"/>
    </row>
    <row r="364" spans="1:9" ht="15.75" x14ac:dyDescent="0.25">
      <c r="A364" s="199"/>
      <c r="B364" s="199"/>
      <c r="C364" s="193"/>
      <c r="D364" s="193"/>
      <c r="E364" s="193"/>
      <c r="F364" s="193"/>
      <c r="G364" s="193"/>
      <c r="H364" s="199"/>
      <c r="I364" s="197"/>
    </row>
    <row r="365" spans="1:9" ht="15.75" x14ac:dyDescent="0.25">
      <c r="A365" s="208"/>
      <c r="B365" s="199"/>
      <c r="C365" s="193"/>
      <c r="D365" s="193"/>
      <c r="E365" s="193"/>
      <c r="F365" s="193"/>
      <c r="G365" s="193"/>
      <c r="H365" s="208"/>
      <c r="I365" s="208"/>
    </row>
    <row r="366" spans="1:9" ht="15.75" x14ac:dyDescent="0.25">
      <c r="A366" s="208"/>
      <c r="B366" s="199"/>
      <c r="C366" s="193"/>
      <c r="D366" s="193"/>
      <c r="E366" s="193"/>
      <c r="F366" s="193"/>
      <c r="G366" s="193"/>
      <c r="H366" s="208"/>
      <c r="I366" s="208"/>
    </row>
    <row r="367" spans="1:9" ht="15.75" x14ac:dyDescent="0.25">
      <c r="A367" s="208"/>
      <c r="B367" s="199"/>
      <c r="C367" s="193"/>
      <c r="D367" s="193"/>
      <c r="E367" s="196"/>
      <c r="F367" s="196"/>
      <c r="G367" s="193"/>
      <c r="H367" s="208"/>
      <c r="I367" s="208"/>
    </row>
    <row r="368" spans="1:9" ht="15.75" x14ac:dyDescent="0.25">
      <c r="A368" s="208"/>
      <c r="B368" s="199"/>
      <c r="C368" s="193"/>
      <c r="D368" s="193"/>
      <c r="E368" s="193"/>
      <c r="F368" s="193"/>
      <c r="G368" s="193"/>
      <c r="H368" s="208"/>
      <c r="I368" s="208"/>
    </row>
    <row r="369" spans="1:9" ht="15.75" x14ac:dyDescent="0.25">
      <c r="A369" s="197"/>
      <c r="B369" s="199"/>
      <c r="C369" s="193"/>
      <c r="D369" s="193"/>
      <c r="E369" s="193"/>
      <c r="F369" s="193"/>
      <c r="H369" s="2"/>
      <c r="I369" s="2"/>
    </row>
    <row r="370" spans="1:9" ht="15.75" x14ac:dyDescent="0.25">
      <c r="A370" s="199"/>
      <c r="B370" s="199"/>
      <c r="C370" s="193"/>
      <c r="D370" s="193"/>
      <c r="E370" s="193"/>
      <c r="F370" s="193"/>
      <c r="H370" s="2"/>
      <c r="I370" s="2"/>
    </row>
    <row r="371" spans="1:9" ht="15.75" x14ac:dyDescent="0.25">
      <c r="A371" s="199"/>
      <c r="B371" s="199"/>
      <c r="C371" s="193"/>
      <c r="D371" s="193"/>
      <c r="E371" s="193"/>
      <c r="F371" s="193"/>
      <c r="H371" s="2"/>
      <c r="I371" s="2"/>
    </row>
    <row r="372" spans="1:9" ht="15.75" x14ac:dyDescent="0.25">
      <c r="A372" s="199"/>
      <c r="B372" s="199"/>
      <c r="C372" s="193"/>
      <c r="D372" s="193"/>
      <c r="E372" s="193"/>
      <c r="F372" s="193"/>
      <c r="G372" s="193"/>
      <c r="H372" s="199"/>
      <c r="I372" s="2"/>
    </row>
    <row r="373" spans="1:9" ht="15.75" x14ac:dyDescent="0.25">
      <c r="A373" s="199"/>
      <c r="B373" s="199"/>
      <c r="C373" s="193"/>
      <c r="D373" s="193"/>
      <c r="E373" s="193"/>
      <c r="F373" s="193"/>
      <c r="H373" s="2"/>
      <c r="I373" s="2"/>
    </row>
    <row r="374" spans="1:9" ht="15.75" x14ac:dyDescent="0.25">
      <c r="A374" s="199"/>
      <c r="B374" s="199"/>
      <c r="C374" s="193"/>
      <c r="D374" s="193"/>
      <c r="E374" s="193"/>
      <c r="F374" s="193"/>
      <c r="G374" s="193"/>
      <c r="H374" s="199"/>
      <c r="I374" s="205"/>
    </row>
    <row r="375" spans="1:9" ht="15.75" x14ac:dyDescent="0.25">
      <c r="A375" s="199"/>
      <c r="B375" s="199"/>
      <c r="C375" s="193"/>
      <c r="D375" s="193"/>
      <c r="E375" s="193"/>
      <c r="F375" s="193"/>
      <c r="G375" s="193"/>
      <c r="H375" s="199"/>
      <c r="I375" s="205"/>
    </row>
    <row r="376" spans="1:9" ht="15.75" x14ac:dyDescent="0.25">
      <c r="A376" s="206"/>
      <c r="B376" s="199"/>
      <c r="C376" s="193"/>
      <c r="D376" s="193"/>
      <c r="E376" s="193"/>
      <c r="F376" s="193"/>
      <c r="H376" s="2"/>
      <c r="I376" s="2"/>
    </row>
    <row r="377" spans="1:9" ht="15.75" x14ac:dyDescent="0.25">
      <c r="A377" s="199"/>
      <c r="B377" s="199"/>
      <c r="C377" s="193"/>
      <c r="D377" s="193"/>
      <c r="E377" s="193"/>
      <c r="F377" s="193"/>
      <c r="H377" s="2"/>
      <c r="I377" s="2"/>
    </row>
    <row r="378" spans="1:9" ht="15.75" x14ac:dyDescent="0.25">
      <c r="A378" s="199"/>
      <c r="B378" s="199"/>
      <c r="C378" s="193"/>
      <c r="D378" s="193"/>
      <c r="E378" s="193"/>
      <c r="F378" s="193"/>
      <c r="G378" s="193"/>
      <c r="H378" s="2"/>
      <c r="I378" s="2"/>
    </row>
    <row r="379" spans="1:9" ht="15.75" x14ac:dyDescent="0.25">
      <c r="A379" s="199"/>
      <c r="B379" s="199"/>
      <c r="C379" s="193"/>
      <c r="D379" s="193"/>
      <c r="E379" s="193"/>
      <c r="F379" s="193"/>
      <c r="H379" s="2"/>
      <c r="I379" s="2"/>
    </row>
    <row r="380" spans="1:9" ht="15.75" x14ac:dyDescent="0.25">
      <c r="A380" s="199"/>
      <c r="B380" s="199"/>
      <c r="C380" s="193"/>
      <c r="D380" s="193"/>
      <c r="E380" s="193"/>
      <c r="F380" s="193"/>
      <c r="H380" s="2"/>
      <c r="I380" s="205"/>
    </row>
    <row r="381" spans="1:9" ht="15.75" x14ac:dyDescent="0.25">
      <c r="A381" s="199"/>
      <c r="B381" s="199"/>
      <c r="C381" s="193"/>
      <c r="D381" s="193"/>
      <c r="E381" s="193"/>
      <c r="F381" s="193"/>
      <c r="H381" s="2"/>
      <c r="I381" s="2"/>
    </row>
    <row r="382" spans="1:9" ht="15.75" x14ac:dyDescent="0.25">
      <c r="A382" s="206"/>
      <c r="B382" s="206"/>
      <c r="C382" s="193"/>
      <c r="D382" s="193"/>
      <c r="E382" s="196"/>
      <c r="F382" s="193"/>
      <c r="G382" s="193"/>
      <c r="H382" s="199"/>
      <c r="I382" s="199"/>
    </row>
    <row r="383" spans="1:9" ht="15.75" x14ac:dyDescent="0.25">
      <c r="A383" s="199"/>
      <c r="B383" s="199"/>
      <c r="C383" s="193"/>
      <c r="D383" s="193"/>
      <c r="E383" s="193"/>
      <c r="F383" s="193"/>
      <c r="G383" s="193"/>
      <c r="H383" s="199"/>
      <c r="I383" s="199"/>
    </row>
    <row r="384" spans="1:9" ht="15.75" x14ac:dyDescent="0.25">
      <c r="A384" s="199"/>
      <c r="B384" s="199"/>
      <c r="C384" s="193"/>
      <c r="D384" s="193"/>
      <c r="E384" s="193"/>
      <c r="F384" s="193"/>
      <c r="G384" s="193"/>
      <c r="H384" s="2"/>
      <c r="I384" s="199"/>
    </row>
    <row r="385" spans="1:9" ht="15.75" x14ac:dyDescent="0.25">
      <c r="A385" s="199"/>
      <c r="B385" s="199"/>
      <c r="C385" s="193"/>
      <c r="D385" s="193"/>
      <c r="E385" s="193"/>
      <c r="F385" s="193"/>
      <c r="G385" s="193"/>
      <c r="H385" s="199"/>
      <c r="I385" s="199"/>
    </row>
    <row r="386" spans="1:9" ht="15.75" x14ac:dyDescent="0.25">
      <c r="A386" s="206"/>
      <c r="B386" s="206"/>
      <c r="C386" s="193"/>
      <c r="D386" s="193"/>
      <c r="E386" s="196"/>
      <c r="F386" s="193"/>
      <c r="G386" s="193"/>
      <c r="H386" s="199"/>
      <c r="I386" s="199"/>
    </row>
    <row r="387" spans="1:9" ht="15.75" x14ac:dyDescent="0.25">
      <c r="A387" s="199"/>
      <c r="B387" s="199"/>
      <c r="C387" s="193"/>
      <c r="D387" s="193"/>
      <c r="E387" s="193"/>
      <c r="F387" s="193"/>
      <c r="G387" s="193"/>
      <c r="H387" s="199"/>
      <c r="I387" s="197"/>
    </row>
    <row r="388" spans="1:9" ht="15.75" x14ac:dyDescent="0.25">
      <c r="A388" s="199"/>
      <c r="B388" s="199"/>
      <c r="C388" s="193"/>
      <c r="D388" s="193"/>
      <c r="E388" s="193"/>
      <c r="F388" s="193"/>
      <c r="G388" s="193"/>
      <c r="H388" s="2"/>
      <c r="I388" s="199"/>
    </row>
    <row r="389" spans="1:9" ht="15.75" x14ac:dyDescent="0.25">
      <c r="A389" s="199"/>
      <c r="B389" s="199"/>
      <c r="C389" s="193"/>
      <c r="D389" s="193"/>
      <c r="E389" s="193"/>
      <c r="F389" s="193"/>
      <c r="G389" s="193"/>
      <c r="H389" s="199"/>
      <c r="I389" s="199"/>
    </row>
    <row r="390" spans="1:9" ht="15.75" x14ac:dyDescent="0.25">
      <c r="A390" s="199"/>
      <c r="B390" s="199"/>
      <c r="C390" s="193"/>
      <c r="D390" s="193"/>
      <c r="E390" s="193"/>
      <c r="F390" s="193"/>
      <c r="H390" s="2"/>
      <c r="I390" s="205"/>
    </row>
    <row r="391" spans="1:9" ht="15.75" x14ac:dyDescent="0.25">
      <c r="A391" s="199"/>
      <c r="B391" s="199"/>
      <c r="C391" s="193"/>
      <c r="D391" s="193"/>
      <c r="E391" s="193"/>
      <c r="F391" s="193"/>
      <c r="G391" s="193"/>
      <c r="H391" s="2"/>
      <c r="I391" s="2"/>
    </row>
    <row r="392" spans="1:9" ht="15.75" x14ac:dyDescent="0.25">
      <c r="A392" s="199"/>
      <c r="B392" s="199"/>
      <c r="C392" s="193"/>
      <c r="D392" s="193"/>
      <c r="E392" s="193"/>
      <c r="F392" s="193"/>
      <c r="G392" s="193"/>
      <c r="H392" s="2"/>
      <c r="I392" s="205"/>
    </row>
    <row r="393" spans="1:9" ht="15.75" x14ac:dyDescent="0.25">
      <c r="A393" s="199"/>
      <c r="B393" s="199"/>
      <c r="C393" s="193"/>
      <c r="D393" s="193"/>
      <c r="E393" s="193"/>
      <c r="F393" s="193"/>
      <c r="G393" s="193"/>
      <c r="H393" s="2"/>
      <c r="I393" s="2"/>
    </row>
    <row r="394" spans="1:9" ht="15.75" x14ac:dyDescent="0.25">
      <c r="A394" s="197"/>
      <c r="B394" s="199"/>
      <c r="C394" s="193"/>
      <c r="D394" s="193"/>
      <c r="E394" s="193"/>
      <c r="F394" s="193"/>
      <c r="H394" s="2"/>
      <c r="I394" s="199"/>
    </row>
    <row r="395" spans="1:9" ht="15.75" x14ac:dyDescent="0.25">
      <c r="A395" s="209"/>
      <c r="B395" s="206"/>
      <c r="C395" s="193"/>
      <c r="D395" s="193"/>
      <c r="E395" s="196"/>
      <c r="F395" s="193"/>
      <c r="G395" s="193"/>
      <c r="H395" s="199"/>
      <c r="I395" s="199"/>
    </row>
    <row r="396" spans="1:9" ht="15.75" x14ac:dyDescent="0.25">
      <c r="A396" s="199"/>
      <c r="B396" s="199"/>
      <c r="C396" s="193"/>
      <c r="D396" s="193"/>
      <c r="E396" s="193"/>
      <c r="F396" s="193"/>
      <c r="G396" s="193"/>
      <c r="H396" s="199"/>
      <c r="I396" s="199"/>
    </row>
    <row r="397" spans="1:9" ht="15.75" x14ac:dyDescent="0.25">
      <c r="A397" s="199"/>
      <c r="B397" s="199"/>
      <c r="C397" s="193"/>
      <c r="D397" s="193"/>
      <c r="E397" s="193"/>
      <c r="F397" s="193"/>
      <c r="G397" s="193"/>
      <c r="H397" s="199"/>
      <c r="I397" s="199"/>
    </row>
    <row r="398" spans="1:9" ht="15.75" x14ac:dyDescent="0.25">
      <c r="A398" s="199"/>
      <c r="B398" s="199"/>
      <c r="C398" s="193"/>
      <c r="D398" s="193"/>
      <c r="E398" s="193"/>
      <c r="F398" s="193"/>
      <c r="G398" s="193"/>
      <c r="H398" s="199"/>
      <c r="I398" s="199"/>
    </row>
    <row r="399" spans="1:9" ht="15.75" x14ac:dyDescent="0.25">
      <c r="A399" s="199"/>
      <c r="B399" s="199"/>
      <c r="C399" s="193"/>
      <c r="D399" s="193"/>
      <c r="E399" s="193"/>
      <c r="F399" s="193"/>
      <c r="G399" s="193"/>
      <c r="H399" s="2"/>
      <c r="I399" s="199"/>
    </row>
    <row r="400" spans="1:9" ht="15.75" x14ac:dyDescent="0.25">
      <c r="A400" s="199"/>
      <c r="B400" s="199"/>
      <c r="C400" s="193"/>
      <c r="D400" s="193"/>
      <c r="E400" s="196"/>
      <c r="F400" s="193"/>
      <c r="G400" s="193"/>
      <c r="H400" s="199"/>
      <c r="I400" s="199"/>
    </row>
    <row r="401" spans="1:9" ht="15.75" x14ac:dyDescent="0.25">
      <c r="A401" s="199"/>
      <c r="B401" s="199"/>
      <c r="C401" s="193"/>
      <c r="D401" s="193"/>
      <c r="E401" s="193"/>
      <c r="F401" s="193"/>
      <c r="G401" s="193"/>
      <c r="H401" s="199"/>
      <c r="I401" s="199"/>
    </row>
    <row r="402" spans="1:9" ht="15.75" x14ac:dyDescent="0.25">
      <c r="A402" s="199"/>
      <c r="B402" s="199"/>
      <c r="C402" s="193"/>
      <c r="D402" s="193"/>
      <c r="E402" s="193"/>
      <c r="H402" s="2"/>
      <c r="I402" s="199"/>
    </row>
    <row r="403" spans="1:9" ht="15.75" x14ac:dyDescent="0.25">
      <c r="A403" s="193"/>
      <c r="B403" s="199"/>
      <c r="C403" s="193"/>
      <c r="D403" s="193"/>
      <c r="E403" s="193"/>
      <c r="F403" s="193"/>
      <c r="G403" s="193"/>
      <c r="H403" s="199"/>
      <c r="I403" s="199"/>
    </row>
    <row r="404" spans="1:9" ht="15.75" x14ac:dyDescent="0.25">
      <c r="A404" s="193"/>
      <c r="B404" s="199"/>
      <c r="C404" s="193"/>
      <c r="D404" s="193"/>
      <c r="E404" s="193"/>
      <c r="F404" s="193"/>
      <c r="I404" s="205"/>
    </row>
    <row r="405" spans="1:9" ht="15.75" x14ac:dyDescent="0.25">
      <c r="A405" s="199"/>
      <c r="B405" s="199"/>
      <c r="C405" s="193"/>
      <c r="D405" s="193"/>
      <c r="E405" s="193"/>
      <c r="F405" s="193"/>
    </row>
    <row r="406" spans="1:9" ht="15.75" x14ac:dyDescent="0.25">
      <c r="A406" s="199"/>
      <c r="B406" s="199"/>
      <c r="C406" s="193"/>
      <c r="D406" s="193"/>
      <c r="E406" s="193"/>
      <c r="F406" s="193"/>
      <c r="H406" s="2"/>
      <c r="I406" s="205"/>
    </row>
    <row r="407" spans="1:9" ht="15.75" x14ac:dyDescent="0.25">
      <c r="A407" s="193"/>
      <c r="B407" s="199"/>
      <c r="C407" s="193"/>
      <c r="D407" s="193"/>
      <c r="E407" s="193"/>
      <c r="F407" s="193"/>
    </row>
    <row r="408" spans="1:9" ht="15.75" x14ac:dyDescent="0.25">
      <c r="A408" s="193"/>
      <c r="B408" s="199"/>
      <c r="C408" s="193"/>
      <c r="D408" s="193"/>
      <c r="E408" s="193"/>
      <c r="F408" s="193"/>
    </row>
    <row r="409" spans="1:9" ht="15.75" x14ac:dyDescent="0.25">
      <c r="A409" s="193"/>
      <c r="B409" s="199"/>
      <c r="C409" s="193"/>
      <c r="D409" s="193"/>
      <c r="E409" s="193"/>
      <c r="F409" s="193"/>
    </row>
    <row r="410" spans="1:9" ht="15.75" x14ac:dyDescent="0.25">
      <c r="A410" s="196"/>
      <c r="B410" s="199"/>
      <c r="C410" s="193"/>
      <c r="D410" s="193"/>
      <c r="E410" s="196"/>
      <c r="F410" s="193"/>
      <c r="G410" s="193"/>
      <c r="H410" s="193"/>
      <c r="I410" s="197"/>
    </row>
    <row r="411" spans="1:9" ht="15.75" x14ac:dyDescent="0.25">
      <c r="A411" s="193"/>
      <c r="B411" s="199"/>
      <c r="C411" s="193"/>
      <c r="D411" s="193"/>
      <c r="E411" s="193"/>
      <c r="F411" s="193"/>
      <c r="G411" s="193"/>
      <c r="H411" s="193"/>
      <c r="I411" s="193"/>
    </row>
    <row r="412" spans="1:9" ht="15.75" x14ac:dyDescent="0.25">
      <c r="A412" s="196"/>
      <c r="B412" s="197"/>
      <c r="C412" s="196"/>
      <c r="D412" s="196"/>
      <c r="E412" s="196"/>
      <c r="F412" s="210"/>
      <c r="G412" s="210"/>
      <c r="H412" s="210"/>
      <c r="I412" s="210"/>
    </row>
    <row r="413" spans="1:9" ht="15.75" x14ac:dyDescent="0.25">
      <c r="A413" s="193"/>
      <c r="B413" s="199"/>
      <c r="C413" s="193"/>
      <c r="D413" s="193"/>
      <c r="E413" s="196"/>
      <c r="F413" s="193"/>
      <c r="G413" s="193"/>
      <c r="H413" s="193"/>
      <c r="I413" s="208"/>
    </row>
    <row r="414" spans="1:9" ht="15.75" x14ac:dyDescent="0.25">
      <c r="A414" s="203"/>
      <c r="B414" s="203"/>
      <c r="C414" s="196"/>
      <c r="D414" s="196"/>
      <c r="E414" s="196"/>
      <c r="F414" s="203"/>
      <c r="G414" s="203"/>
    </row>
    <row r="415" spans="1:9" x14ac:dyDescent="0.25">
      <c r="A415" s="203"/>
      <c r="B415" s="203"/>
      <c r="C415" s="203"/>
      <c r="D415" s="203"/>
      <c r="E415" s="203"/>
      <c r="F415" s="203"/>
    </row>
    <row r="416" spans="1:9" ht="15.75" x14ac:dyDescent="0.25">
      <c r="A416" s="193"/>
      <c r="B416" s="199"/>
      <c r="C416" s="193"/>
      <c r="D416" s="193"/>
      <c r="E416" s="193"/>
      <c r="F416" s="193"/>
      <c r="H416" s="207"/>
      <c r="I416" s="208"/>
    </row>
    <row r="417" spans="1:10" ht="15.75" x14ac:dyDescent="0.25">
      <c r="A417" s="193"/>
      <c r="B417" s="199"/>
      <c r="C417" s="193"/>
      <c r="D417" s="193"/>
      <c r="E417" s="193"/>
      <c r="F417" s="193"/>
      <c r="G417" s="193"/>
      <c r="H417" s="208"/>
      <c r="I417" s="208"/>
    </row>
    <row r="418" spans="1:10" ht="15.75" x14ac:dyDescent="0.25">
      <c r="A418" s="193"/>
      <c r="B418" s="199"/>
      <c r="C418" s="193"/>
      <c r="D418" s="193"/>
      <c r="E418" s="193"/>
      <c r="F418" s="193"/>
      <c r="G418" s="193"/>
      <c r="H418" s="208"/>
      <c r="I418" s="208"/>
      <c r="J418" s="211"/>
    </row>
    <row r="419" spans="1:10" ht="15.75" x14ac:dyDescent="0.25">
      <c r="A419" s="193"/>
      <c r="B419" s="199"/>
      <c r="C419" s="193"/>
      <c r="D419" s="193"/>
      <c r="E419" s="193"/>
      <c r="F419" s="193"/>
      <c r="G419" s="193"/>
      <c r="H419" s="208"/>
      <c r="I419" s="208"/>
    </row>
    <row r="420" spans="1:10" ht="15.75" x14ac:dyDescent="0.25">
      <c r="A420" s="193"/>
      <c r="B420" s="199"/>
      <c r="C420" s="193"/>
      <c r="D420" s="193"/>
      <c r="E420" s="193"/>
      <c r="F420" s="193"/>
      <c r="G420" s="193"/>
      <c r="H420" s="208"/>
      <c r="I420" s="208"/>
    </row>
    <row r="421" spans="1:10" ht="15.75" x14ac:dyDescent="0.25">
      <c r="A421" s="193"/>
      <c r="B421" s="199"/>
      <c r="C421" s="193"/>
      <c r="D421" s="193"/>
      <c r="E421" s="193"/>
      <c r="F421" s="193"/>
      <c r="G421" s="193"/>
      <c r="H421" s="208"/>
      <c r="I421" s="208"/>
    </row>
    <row r="422" spans="1:10" ht="15.75" x14ac:dyDescent="0.25">
      <c r="A422" s="193"/>
      <c r="B422" s="199"/>
      <c r="C422" s="193"/>
      <c r="D422" s="193"/>
      <c r="E422" s="193"/>
      <c r="F422" s="193"/>
      <c r="G422" s="193"/>
      <c r="H422" s="208"/>
      <c r="I422" s="208"/>
    </row>
    <row r="423" spans="1:10" ht="15.75" x14ac:dyDescent="0.25">
      <c r="A423" s="193"/>
      <c r="B423" s="199"/>
      <c r="C423" s="193"/>
      <c r="D423" s="193"/>
      <c r="E423" s="193"/>
      <c r="F423" s="193"/>
      <c r="G423" s="193"/>
      <c r="H423" s="208"/>
      <c r="I423" s="208"/>
    </row>
    <row r="424" spans="1:10" ht="15.75" x14ac:dyDescent="0.25">
      <c r="A424" s="192"/>
      <c r="B424" s="192"/>
      <c r="C424" s="193"/>
      <c r="D424" s="193"/>
      <c r="E424" s="193"/>
      <c r="F424" s="193"/>
      <c r="G424" s="193"/>
      <c r="H424" s="209"/>
      <c r="I424" s="209"/>
    </row>
    <row r="425" spans="1:10" ht="15.75" x14ac:dyDescent="0.25">
      <c r="A425" s="193"/>
      <c r="B425" s="199"/>
      <c r="C425" s="193"/>
      <c r="D425" s="193"/>
      <c r="E425" s="193"/>
      <c r="F425" s="196"/>
      <c r="G425" s="193"/>
      <c r="H425" s="193"/>
      <c r="I425" s="193"/>
    </row>
    <row r="426" spans="1:10" ht="15.75" x14ac:dyDescent="0.25">
      <c r="A426" s="193"/>
      <c r="B426" s="199"/>
      <c r="C426" s="193"/>
      <c r="D426" s="193"/>
      <c r="E426" s="193"/>
      <c r="F426" s="196"/>
      <c r="G426" s="193"/>
      <c r="H426" s="193"/>
      <c r="I426" s="208"/>
    </row>
    <row r="427" spans="1:10" ht="15.75" x14ac:dyDescent="0.25">
      <c r="A427" s="193"/>
      <c r="B427" s="199"/>
      <c r="C427" s="193"/>
      <c r="D427" s="193"/>
      <c r="E427" s="196"/>
      <c r="F427" s="196"/>
      <c r="G427" s="193"/>
      <c r="H427" s="193"/>
      <c r="I427" s="208"/>
    </row>
    <row r="428" spans="1:10" ht="15.75" x14ac:dyDescent="0.25">
      <c r="A428" s="193"/>
      <c r="B428" s="199"/>
      <c r="C428" s="193"/>
      <c r="D428" s="193"/>
      <c r="E428" s="196"/>
      <c r="F428" s="193"/>
      <c r="G428" s="193"/>
      <c r="H428" s="193"/>
      <c r="I428" s="208"/>
    </row>
    <row r="429" spans="1:10" ht="15.75" x14ac:dyDescent="0.25">
      <c r="A429" s="193"/>
      <c r="B429" s="199"/>
      <c r="C429" s="193"/>
      <c r="D429" s="193"/>
      <c r="E429" s="196"/>
      <c r="F429" s="196"/>
      <c r="G429" s="193"/>
      <c r="H429" s="193"/>
      <c r="I429" s="208"/>
    </row>
    <row r="430" spans="1:10" ht="15.75" x14ac:dyDescent="0.25">
      <c r="A430" s="193"/>
      <c r="B430" s="199"/>
      <c r="C430" s="193"/>
      <c r="D430" s="193"/>
      <c r="E430" s="196"/>
      <c r="F430" s="196"/>
      <c r="G430" s="193"/>
      <c r="H430" s="193"/>
      <c r="I430" s="208"/>
    </row>
    <row r="431" spans="1:10" ht="15.75" x14ac:dyDescent="0.25">
      <c r="A431" s="193"/>
      <c r="B431" s="199"/>
      <c r="C431" s="193"/>
      <c r="D431" s="193"/>
      <c r="E431" s="193"/>
      <c r="F431" s="193"/>
      <c r="G431" s="193"/>
      <c r="H431" s="193"/>
      <c r="I431" s="208"/>
    </row>
    <row r="432" spans="1:10" ht="15.75" x14ac:dyDescent="0.25">
      <c r="A432" s="193"/>
      <c r="B432" s="193"/>
      <c r="C432" s="193"/>
      <c r="D432" s="193"/>
      <c r="E432" s="193"/>
      <c r="F432" s="193"/>
      <c r="G432" s="193"/>
      <c r="H432" s="193"/>
      <c r="I432" s="208"/>
    </row>
    <row r="433" spans="1:9" ht="15.75" x14ac:dyDescent="0.25">
      <c r="A433" s="193"/>
      <c r="B433" s="193"/>
      <c r="C433" s="193"/>
      <c r="D433" s="193"/>
      <c r="E433" s="196"/>
      <c r="F433" s="193"/>
      <c r="G433" s="193"/>
      <c r="H433" s="193"/>
      <c r="I433" s="212"/>
    </row>
    <row r="434" spans="1:9" ht="15.75" x14ac:dyDescent="0.25">
      <c r="A434" s="193"/>
      <c r="B434" s="199"/>
      <c r="C434" s="193"/>
      <c r="D434" s="193"/>
      <c r="E434" s="196"/>
      <c r="F434" s="196"/>
      <c r="G434" s="193"/>
      <c r="H434" s="193"/>
      <c r="I434" s="208"/>
    </row>
    <row r="435" spans="1:9" ht="15.75" x14ac:dyDescent="0.25">
      <c r="A435" s="193"/>
      <c r="B435" s="199"/>
      <c r="C435" s="193"/>
      <c r="D435" s="193"/>
      <c r="E435" s="196"/>
      <c r="F435" s="196"/>
      <c r="G435" s="193"/>
      <c r="H435" s="193"/>
      <c r="I435" s="193"/>
    </row>
    <row r="436" spans="1:9" ht="15.75" x14ac:dyDescent="0.25">
      <c r="A436" s="193"/>
      <c r="B436" s="199"/>
      <c r="C436" s="193"/>
      <c r="D436" s="193"/>
      <c r="E436" s="196"/>
      <c r="F436" s="196"/>
      <c r="G436" s="193"/>
      <c r="H436" s="193"/>
      <c r="I436" s="193"/>
    </row>
    <row r="437" spans="1:9" ht="15.75" x14ac:dyDescent="0.25">
      <c r="A437" s="193"/>
      <c r="B437" s="199"/>
      <c r="C437" s="193"/>
      <c r="D437" s="193"/>
      <c r="E437" s="196"/>
      <c r="F437" s="196"/>
      <c r="G437" s="193"/>
      <c r="H437" s="193"/>
      <c r="I437" s="193"/>
    </row>
    <row r="438" spans="1:9" ht="15.75" x14ac:dyDescent="0.25">
      <c r="A438" s="193"/>
      <c r="B438" s="199"/>
      <c r="C438" s="193"/>
      <c r="D438" s="193"/>
      <c r="E438" s="193"/>
      <c r="F438" s="193"/>
      <c r="G438" s="193"/>
      <c r="H438" s="193"/>
      <c r="I438" s="193"/>
    </row>
    <row r="439" spans="1:9" ht="15.75" x14ac:dyDescent="0.25">
      <c r="A439" s="193"/>
      <c r="B439" s="193"/>
      <c r="C439" s="193"/>
      <c r="D439" s="193"/>
      <c r="E439" s="193"/>
      <c r="F439" s="193"/>
      <c r="G439" s="193"/>
      <c r="H439" s="193"/>
      <c r="I439" s="193"/>
    </row>
    <row r="440" spans="1:9" ht="15.75" x14ac:dyDescent="0.25">
      <c r="A440" s="193"/>
      <c r="B440" s="193"/>
      <c r="C440" s="193"/>
      <c r="D440" s="193"/>
      <c r="E440" s="196"/>
      <c r="F440" s="193"/>
      <c r="G440" s="193"/>
      <c r="H440" s="193"/>
      <c r="I440" s="193"/>
    </row>
    <row r="441" spans="1:9" ht="15.75" x14ac:dyDescent="0.25">
      <c r="A441" s="193"/>
      <c r="B441" s="193"/>
      <c r="C441" s="193"/>
      <c r="D441" s="196"/>
      <c r="E441" s="196"/>
      <c r="F441" s="193"/>
      <c r="G441" s="193"/>
      <c r="H441" s="193"/>
      <c r="I441" s="193"/>
    </row>
    <row r="442" spans="1:9" ht="15.75" x14ac:dyDescent="0.25">
      <c r="A442" s="206"/>
      <c r="B442" s="206"/>
      <c r="C442" s="206"/>
      <c r="D442" s="206"/>
      <c r="E442" s="196"/>
      <c r="F442" s="193"/>
      <c r="G442" s="193"/>
      <c r="H442" s="196"/>
      <c r="I442" s="196"/>
    </row>
    <row r="443" spans="1:9" ht="15.75" x14ac:dyDescent="0.25">
      <c r="A443" s="193"/>
      <c r="B443" s="193"/>
      <c r="C443" s="193"/>
      <c r="D443" s="193"/>
      <c r="E443" s="193"/>
      <c r="F443" s="193"/>
      <c r="G443" s="193"/>
      <c r="H443" s="193"/>
      <c r="I443" s="193"/>
    </row>
    <row r="444" spans="1:9" ht="15.75" x14ac:dyDescent="0.25">
      <c r="A444" s="193"/>
      <c r="B444" s="193"/>
      <c r="C444" s="193"/>
      <c r="D444" s="193"/>
      <c r="E444" s="196"/>
      <c r="F444" s="193"/>
      <c r="G444" s="193"/>
      <c r="H444" s="193"/>
      <c r="I444" s="193"/>
    </row>
    <row r="445" spans="1:9" ht="15.75" x14ac:dyDescent="0.25">
      <c r="A445" s="193"/>
      <c r="B445" s="193"/>
      <c r="C445" s="193"/>
      <c r="D445" s="196"/>
      <c r="E445" s="196"/>
      <c r="F445" s="193"/>
      <c r="G445" s="193"/>
      <c r="H445" s="193"/>
      <c r="I445" s="193"/>
    </row>
    <row r="446" spans="1:9" ht="15.75" x14ac:dyDescent="0.25">
      <c r="A446" s="206"/>
      <c r="B446" s="209"/>
      <c r="C446" s="209"/>
      <c r="D446" s="209"/>
      <c r="E446" s="196"/>
      <c r="F446" s="193"/>
      <c r="G446" s="193"/>
      <c r="H446" s="196"/>
      <c r="I446" s="193"/>
    </row>
    <row r="447" spans="1:9" ht="15.75" x14ac:dyDescent="0.25">
      <c r="A447" s="193"/>
      <c r="B447" s="193"/>
      <c r="C447" s="193"/>
      <c r="D447" s="196"/>
      <c r="E447" s="196"/>
      <c r="F447" s="193"/>
      <c r="G447" s="193"/>
      <c r="H447" s="193"/>
      <c r="I447" s="193"/>
    </row>
    <row r="448" spans="1:9" ht="15.75" x14ac:dyDescent="0.25">
      <c r="A448" s="209"/>
      <c r="B448" s="193"/>
      <c r="C448" s="193"/>
      <c r="D448" s="193"/>
      <c r="E448" s="193"/>
      <c r="F448" s="193"/>
      <c r="G448" s="193"/>
      <c r="H448" s="209"/>
      <c r="I448" s="193"/>
    </row>
    <row r="453" spans="1:9" x14ac:dyDescent="0.25">
      <c r="A453" s="192"/>
    </row>
    <row r="454" spans="1:9" x14ac:dyDescent="0.25">
      <c r="I454" s="192"/>
    </row>
    <row r="456" spans="1:9" x14ac:dyDescent="0.25">
      <c r="A456" s="192"/>
      <c r="B456" s="192"/>
    </row>
    <row r="469" spans="1:9" x14ac:dyDescent="0.25">
      <c r="I469" s="192"/>
    </row>
    <row r="470" spans="1:9" x14ac:dyDescent="0.25">
      <c r="I470" s="192"/>
    </row>
    <row r="471" spans="1:9" x14ac:dyDescent="0.25">
      <c r="I471" s="192"/>
    </row>
    <row r="474" spans="1:9" x14ac:dyDescent="0.25">
      <c r="A474" s="192"/>
    </row>
    <row r="478" spans="1:9" x14ac:dyDescent="0.25">
      <c r="A478" s="2"/>
      <c r="H478" s="2"/>
      <c r="I478" s="3"/>
    </row>
    <row r="479" spans="1:9" x14ac:dyDescent="0.25">
      <c r="A479" s="2"/>
      <c r="H479" s="2"/>
      <c r="I479" s="3"/>
    </row>
    <row r="480" spans="1:9" x14ac:dyDescent="0.25">
      <c r="A480" s="2"/>
      <c r="H480" s="2"/>
      <c r="I480" s="3"/>
    </row>
    <row r="481" spans="1:9" x14ac:dyDescent="0.25">
      <c r="A481" s="2"/>
      <c r="H481" s="2"/>
      <c r="I481" s="3"/>
    </row>
    <row r="482" spans="1:9" x14ac:dyDescent="0.25">
      <c r="H482" s="11"/>
      <c r="I482" s="11"/>
    </row>
    <row r="483" spans="1:9" x14ac:dyDescent="0.25">
      <c r="A483" s="203"/>
      <c r="B483" s="203"/>
      <c r="C483" s="203"/>
      <c r="D483" s="203"/>
      <c r="E483" s="203"/>
      <c r="F483" s="203"/>
      <c r="G483" s="203"/>
      <c r="H483" s="203"/>
      <c r="I483" s="203"/>
    </row>
    <row r="484" spans="1:9" x14ac:dyDescent="0.25">
      <c r="A484" s="203"/>
      <c r="B484" s="203"/>
      <c r="C484" s="203"/>
      <c r="D484" s="203"/>
      <c r="E484" s="203"/>
      <c r="F484" s="203"/>
      <c r="G484" s="203"/>
      <c r="H484" s="203"/>
      <c r="I484" s="203"/>
    </row>
    <row r="485" spans="1:9" x14ac:dyDescent="0.25">
      <c r="H485" s="11"/>
      <c r="I485" s="11"/>
    </row>
    <row r="486" spans="1:9" x14ac:dyDescent="0.25">
      <c r="H486" s="11"/>
      <c r="I486" s="11"/>
    </row>
    <row r="487" spans="1:9" x14ac:dyDescent="0.25">
      <c r="H487" s="11"/>
      <c r="I487" s="11"/>
    </row>
    <row r="488" spans="1:9" x14ac:dyDescent="0.25">
      <c r="H488" s="11"/>
      <c r="I488" s="11"/>
    </row>
    <row r="489" spans="1:9" x14ac:dyDescent="0.25">
      <c r="H489" s="11"/>
      <c r="I489" s="11"/>
    </row>
    <row r="490" spans="1:9" x14ac:dyDescent="0.25">
      <c r="A490" s="203"/>
      <c r="B490" s="203"/>
      <c r="C490" s="203"/>
      <c r="D490" s="203"/>
      <c r="E490" s="203"/>
      <c r="I490" s="203"/>
    </row>
    <row r="491" spans="1:9" x14ac:dyDescent="0.25">
      <c r="H491" s="11"/>
      <c r="I491" s="11"/>
    </row>
    <row r="492" spans="1:9" x14ac:dyDescent="0.25">
      <c r="H492" s="11"/>
      <c r="I492" s="11"/>
    </row>
    <row r="493" spans="1:9" x14ac:dyDescent="0.25">
      <c r="D493" s="192"/>
      <c r="E493" s="192"/>
      <c r="F493" s="192"/>
      <c r="H493" s="11"/>
      <c r="I493" s="11"/>
    </row>
    <row r="495" spans="1:9" x14ac:dyDescent="0.25">
      <c r="A495" s="2"/>
      <c r="H495" s="2"/>
      <c r="I495" s="2"/>
    </row>
    <row r="498" spans="1:9" x14ac:dyDescent="0.25">
      <c r="I498" s="192"/>
    </row>
    <row r="500" spans="1:9" x14ac:dyDescent="0.25">
      <c r="A500" s="2"/>
      <c r="H500" s="2"/>
      <c r="I500" s="2"/>
    </row>
    <row r="501" spans="1:9" x14ac:dyDescent="0.25">
      <c r="A501" s="2"/>
      <c r="H501" s="2"/>
      <c r="I501" s="2"/>
    </row>
    <row r="502" spans="1:9" x14ac:dyDescent="0.25">
      <c r="A502" s="2"/>
      <c r="H502" s="2"/>
      <c r="I502" s="2"/>
    </row>
    <row r="503" spans="1:9" x14ac:dyDescent="0.25">
      <c r="A503" s="2"/>
      <c r="H503" s="2"/>
      <c r="I503" s="2"/>
    </row>
    <row r="504" spans="1:9" x14ac:dyDescent="0.25">
      <c r="A504" s="3"/>
      <c r="H504" s="2"/>
      <c r="I504" s="213"/>
    </row>
    <row r="505" spans="1:9" x14ac:dyDescent="0.25">
      <c r="A505" s="2"/>
      <c r="H505" s="2"/>
      <c r="I505" s="2"/>
    </row>
    <row r="506" spans="1:9" x14ac:dyDescent="0.25">
      <c r="A506" s="2"/>
      <c r="H506" s="2"/>
      <c r="I506" s="2"/>
    </row>
    <row r="507" spans="1:9" x14ac:dyDescent="0.25">
      <c r="A507" s="2"/>
      <c r="H507" s="2"/>
      <c r="I507" s="2"/>
    </row>
    <row r="508" spans="1:9" x14ac:dyDescent="0.25">
      <c r="A508" s="2"/>
      <c r="H508" s="2"/>
      <c r="I508" s="2"/>
    </row>
    <row r="509" spans="1:9" x14ac:dyDescent="0.25">
      <c r="A509" s="2"/>
      <c r="H509" s="2"/>
      <c r="I509" s="2"/>
    </row>
    <row r="510" spans="1:9" x14ac:dyDescent="0.25">
      <c r="A510" s="2"/>
      <c r="H510" s="2"/>
      <c r="I510" s="2"/>
    </row>
    <row r="511" spans="1:9" x14ac:dyDescent="0.25">
      <c r="A511" s="2"/>
      <c r="H511" s="2"/>
      <c r="I511" s="2"/>
    </row>
    <row r="512" spans="1:9" ht="15.75" x14ac:dyDescent="0.25">
      <c r="A512" s="214"/>
      <c r="B512" s="214"/>
      <c r="C512" s="214"/>
      <c r="D512" s="214"/>
      <c r="E512" s="214"/>
    </row>
    <row r="513" spans="1:9" ht="15.75" x14ac:dyDescent="0.25">
      <c r="A513" s="193"/>
      <c r="B513" s="193"/>
      <c r="C513" s="193"/>
      <c r="D513" s="193"/>
      <c r="E513" s="193"/>
      <c r="F513" s="193"/>
      <c r="G513" s="193"/>
      <c r="H513" s="193"/>
    </row>
    <row r="514" spans="1:9" ht="15.75" x14ac:dyDescent="0.25">
      <c r="A514" s="193"/>
      <c r="B514" s="193"/>
      <c r="C514" s="193"/>
      <c r="D514" s="193"/>
      <c r="E514" s="193"/>
      <c r="F514" s="193"/>
      <c r="G514" s="193"/>
      <c r="H514" s="193"/>
    </row>
    <row r="515" spans="1:9" ht="15.75" x14ac:dyDescent="0.25">
      <c r="A515" s="193"/>
      <c r="B515" s="193"/>
      <c r="C515" s="193"/>
      <c r="D515" s="193"/>
      <c r="E515" s="193"/>
      <c r="F515" s="193"/>
      <c r="G515" s="193"/>
      <c r="H515" s="193"/>
      <c r="I515" s="193"/>
    </row>
    <row r="516" spans="1:9" ht="15.75" x14ac:dyDescent="0.25">
      <c r="A516" s="193"/>
      <c r="B516" s="193"/>
      <c r="C516" s="193"/>
      <c r="D516" s="193"/>
      <c r="E516" s="193"/>
    </row>
    <row r="517" spans="1:9" ht="15.75" x14ac:dyDescent="0.25">
      <c r="A517" s="215"/>
      <c r="B517" s="215"/>
      <c r="C517" s="215"/>
      <c r="D517" s="215"/>
      <c r="E517" s="215"/>
      <c r="F517" s="215"/>
      <c r="G517" s="215"/>
      <c r="H517" s="215"/>
      <c r="I517" s="215"/>
    </row>
    <row r="518" spans="1:9" x14ac:dyDescent="0.25">
      <c r="A518" s="216"/>
      <c r="B518" s="216"/>
      <c r="C518" s="216"/>
      <c r="D518" s="216"/>
      <c r="E518" s="216"/>
      <c r="F518" s="216"/>
      <c r="G518" s="216"/>
    </row>
    <row r="519" spans="1:9" x14ac:dyDescent="0.25">
      <c r="H519" s="2"/>
      <c r="I519" s="205"/>
    </row>
    <row r="522" spans="1:9" x14ac:dyDescent="0.25">
      <c r="H522" s="2"/>
      <c r="I522" s="2"/>
    </row>
    <row r="523" spans="1:9" x14ac:dyDescent="0.25">
      <c r="H523" s="2"/>
      <c r="I523" s="2"/>
    </row>
    <row r="524" spans="1:9" x14ac:dyDescent="0.25">
      <c r="H524" s="2"/>
      <c r="I524" s="2"/>
    </row>
    <row r="525" spans="1:9" x14ac:dyDescent="0.25">
      <c r="H525" s="2"/>
      <c r="I525" s="2"/>
    </row>
    <row r="526" spans="1:9" x14ac:dyDescent="0.25">
      <c r="H526" s="2"/>
      <c r="I526" s="2"/>
    </row>
    <row r="527" spans="1:9" x14ac:dyDescent="0.25">
      <c r="H527" s="2"/>
      <c r="I527" s="2"/>
    </row>
    <row r="528" spans="1:9" x14ac:dyDescent="0.25">
      <c r="H528" s="2"/>
      <c r="I528" s="2"/>
    </row>
    <row r="529" spans="8:9" x14ac:dyDescent="0.25">
      <c r="H529" s="2"/>
      <c r="I529" s="2"/>
    </row>
    <row r="530" spans="8:9" x14ac:dyDescent="0.25">
      <c r="H530" s="2"/>
      <c r="I530" s="2"/>
    </row>
    <row r="531" spans="8:9" x14ac:dyDescent="0.25">
      <c r="H531" s="2"/>
      <c r="I531" s="2"/>
    </row>
    <row r="532" spans="8:9" x14ac:dyDescent="0.25">
      <c r="H532" s="2"/>
      <c r="I532" s="2"/>
    </row>
    <row r="533" spans="8:9" x14ac:dyDescent="0.25">
      <c r="H533" s="2"/>
      <c r="I533" s="2"/>
    </row>
    <row r="534" spans="8:9" x14ac:dyDescent="0.25">
      <c r="H534" s="2"/>
      <c r="I534" s="2"/>
    </row>
    <row r="535" spans="8:9" x14ac:dyDescent="0.25">
      <c r="H535" s="2"/>
      <c r="I535" s="2"/>
    </row>
    <row r="536" spans="8:9" x14ac:dyDescent="0.25">
      <c r="H536" s="2"/>
      <c r="I536" s="2"/>
    </row>
    <row r="538" spans="8:9" x14ac:dyDescent="0.25">
      <c r="H538" s="2"/>
      <c r="I538" s="2"/>
    </row>
    <row r="557" spans="1:9" ht="15.75" x14ac:dyDescent="0.25">
      <c r="A557" s="199"/>
      <c r="B557" s="193"/>
      <c r="C557" s="193"/>
      <c r="D557" s="193"/>
      <c r="E557" s="193"/>
      <c r="F557" s="193"/>
      <c r="G557" s="193"/>
      <c r="H557" s="199"/>
      <c r="I557" s="199"/>
    </row>
    <row r="558" spans="1:9" ht="15.75" x14ac:dyDescent="0.25">
      <c r="A558" s="199"/>
      <c r="B558" s="193"/>
      <c r="C558" s="193"/>
      <c r="D558" s="193"/>
      <c r="E558" s="193"/>
      <c r="F558" s="193"/>
      <c r="G558" s="193"/>
      <c r="H558" s="199"/>
      <c r="I558" s="199"/>
    </row>
    <row r="559" spans="1:9" ht="15.75" x14ac:dyDescent="0.25">
      <c r="A559" s="199"/>
      <c r="B559" s="193"/>
      <c r="C559" s="193"/>
      <c r="D559" s="193"/>
      <c r="E559" s="193"/>
      <c r="F559" s="193"/>
      <c r="G559" s="193"/>
      <c r="H559" s="199"/>
      <c r="I559" s="199"/>
    </row>
    <row r="560" spans="1:9" ht="15.75" x14ac:dyDescent="0.25">
      <c r="A560" s="199"/>
      <c r="B560" s="193"/>
      <c r="C560" s="193"/>
      <c r="D560" s="193"/>
      <c r="E560" s="193"/>
      <c r="F560" s="193"/>
      <c r="G560" s="193"/>
      <c r="H560" s="199"/>
      <c r="I560" s="199"/>
    </row>
    <row r="561" spans="1:9" ht="15.75" x14ac:dyDescent="0.25">
      <c r="A561" s="199"/>
      <c r="B561" s="193"/>
      <c r="C561" s="193"/>
      <c r="D561" s="193"/>
      <c r="E561" s="193"/>
      <c r="F561" s="193"/>
      <c r="G561" s="193"/>
      <c r="H561" s="199"/>
      <c r="I561" s="199"/>
    </row>
    <row r="562" spans="1:9" ht="15.75" x14ac:dyDescent="0.25">
      <c r="A562" s="199"/>
      <c r="B562" s="193"/>
      <c r="C562" s="193"/>
      <c r="D562" s="193"/>
      <c r="E562" s="193"/>
      <c r="F562" s="193"/>
      <c r="G562" s="193"/>
      <c r="H562" s="199"/>
      <c r="I562" s="199"/>
    </row>
    <row r="563" spans="1:9" ht="15.75" x14ac:dyDescent="0.25">
      <c r="A563" s="199"/>
      <c r="B563" s="193"/>
      <c r="C563" s="193"/>
      <c r="D563" s="193"/>
      <c r="E563" s="193"/>
      <c r="F563" s="193"/>
      <c r="G563" s="193"/>
      <c r="H563" s="199"/>
      <c r="I563" s="199"/>
    </row>
    <row r="564" spans="1:9" ht="15.75" x14ac:dyDescent="0.25">
      <c r="A564" s="199"/>
      <c r="B564" s="193"/>
      <c r="C564" s="193"/>
      <c r="D564" s="193"/>
      <c r="E564" s="193"/>
      <c r="F564" s="193"/>
      <c r="G564" s="193"/>
      <c r="H564" s="199"/>
      <c r="I564" s="199"/>
    </row>
    <row r="565" spans="1:9" x14ac:dyDescent="0.25">
      <c r="A565" s="2"/>
      <c r="H565" s="2"/>
      <c r="I565" s="2"/>
    </row>
    <row r="566" spans="1:9" x14ac:dyDescent="0.25">
      <c r="A566" s="2"/>
      <c r="H566" s="2"/>
      <c r="I566" s="205"/>
    </row>
    <row r="567" spans="1:9" x14ac:dyDescent="0.25">
      <c r="H567" s="2"/>
      <c r="I567" s="205"/>
    </row>
    <row r="569" spans="1:9" x14ac:dyDescent="0.25">
      <c r="A569" s="192"/>
      <c r="B569" s="192"/>
      <c r="C569" s="192"/>
      <c r="I569" s="192"/>
    </row>
    <row r="572" spans="1:9" ht="15.75" x14ac:dyDescent="0.25">
      <c r="A572" s="193"/>
      <c r="D572" s="196"/>
      <c r="E572" s="196"/>
      <c r="H572" s="193"/>
    </row>
    <row r="573" spans="1:9" ht="15.75" x14ac:dyDescent="0.25">
      <c r="A573" s="193"/>
      <c r="B573" s="193"/>
      <c r="C573" s="193"/>
      <c r="D573" s="193"/>
      <c r="E573" s="193"/>
      <c r="F573" s="193"/>
      <c r="G573" s="193"/>
      <c r="H573" s="199"/>
      <c r="I573" s="199"/>
    </row>
    <row r="574" spans="1:9" ht="15.75" x14ac:dyDescent="0.25">
      <c r="A574" s="193"/>
      <c r="B574" s="193"/>
      <c r="C574" s="193"/>
      <c r="D574" s="193"/>
      <c r="E574" s="193"/>
      <c r="F574" s="193"/>
      <c r="G574" s="193"/>
      <c r="H574" s="199"/>
      <c r="I574" s="199"/>
    </row>
    <row r="575" spans="1:9" ht="15.75" x14ac:dyDescent="0.25">
      <c r="A575" s="193"/>
      <c r="B575" s="193"/>
      <c r="C575" s="193"/>
      <c r="D575" s="193"/>
      <c r="E575" s="193"/>
      <c r="F575" s="193"/>
      <c r="G575" s="193"/>
      <c r="H575" s="199"/>
      <c r="I575" s="199"/>
    </row>
    <row r="576" spans="1:9" ht="15.75" x14ac:dyDescent="0.25">
      <c r="A576" s="193"/>
      <c r="B576" s="193"/>
      <c r="C576" s="193"/>
      <c r="D576" s="193"/>
      <c r="E576" s="193"/>
      <c r="F576" s="193"/>
      <c r="G576" s="193"/>
      <c r="H576" s="199"/>
      <c r="I576" s="199"/>
    </row>
    <row r="577" spans="1:9" ht="15.75" x14ac:dyDescent="0.25">
      <c r="A577" s="193"/>
      <c r="B577" s="193"/>
      <c r="C577" s="193"/>
      <c r="D577" s="193"/>
      <c r="E577" s="193"/>
      <c r="F577" s="193"/>
      <c r="G577" s="193"/>
      <c r="H577" s="199"/>
      <c r="I577" s="199"/>
    </row>
    <row r="578" spans="1:9" ht="15.75" x14ac:dyDescent="0.25">
      <c r="A578" s="193"/>
      <c r="B578" s="193"/>
      <c r="C578" s="193"/>
      <c r="D578" s="193"/>
      <c r="E578" s="193"/>
      <c r="F578" s="193"/>
      <c r="G578" s="193"/>
      <c r="H578" s="199"/>
      <c r="I578" s="199"/>
    </row>
    <row r="579" spans="1:9" ht="15.75" x14ac:dyDescent="0.25">
      <c r="A579" s="193"/>
      <c r="B579" s="193"/>
      <c r="C579" s="193"/>
      <c r="D579" s="193"/>
      <c r="E579" s="193"/>
      <c r="F579" s="193"/>
      <c r="G579" s="193"/>
      <c r="H579" s="199"/>
      <c r="I579" s="199"/>
    </row>
    <row r="580" spans="1:9" ht="15.75" x14ac:dyDescent="0.25">
      <c r="A580" s="193"/>
      <c r="B580" s="193"/>
      <c r="C580" s="193"/>
      <c r="D580" s="193"/>
      <c r="E580" s="193"/>
      <c r="F580" s="193"/>
      <c r="G580" s="193"/>
      <c r="H580" s="199"/>
      <c r="I580" s="199"/>
    </row>
    <row r="581" spans="1:9" ht="15.75" x14ac:dyDescent="0.25">
      <c r="A581" s="193"/>
      <c r="B581" s="193"/>
      <c r="C581" s="193"/>
      <c r="D581" s="193"/>
      <c r="E581" s="193"/>
      <c r="F581" s="193"/>
      <c r="G581" s="193"/>
      <c r="H581" s="199"/>
      <c r="I581" s="199"/>
    </row>
    <row r="582" spans="1:9" ht="15.75" x14ac:dyDescent="0.25">
      <c r="A582" s="193"/>
      <c r="B582" s="193"/>
      <c r="C582" s="193"/>
      <c r="D582" s="193"/>
      <c r="E582" s="196"/>
      <c r="F582" s="196"/>
      <c r="G582" s="193"/>
      <c r="H582" s="199"/>
      <c r="I582" s="199"/>
    </row>
    <row r="587" spans="1:9" x14ac:dyDescent="0.25">
      <c r="A587" s="192"/>
      <c r="B587" s="192"/>
      <c r="C587" s="192"/>
      <c r="I587" s="192"/>
    </row>
    <row r="602" spans="1:11" ht="15.75" x14ac:dyDescent="0.25">
      <c r="A602" s="214"/>
    </row>
    <row r="603" spans="1:11" ht="15.75" x14ac:dyDescent="0.25">
      <c r="A603" s="193"/>
    </row>
    <row r="604" spans="1:11" ht="15.75" x14ac:dyDescent="0.25">
      <c r="A604" s="193"/>
    </row>
    <row r="605" spans="1:11" ht="15.75" x14ac:dyDescent="0.25">
      <c r="A605" s="193"/>
      <c r="B605" s="193"/>
      <c r="C605" s="193"/>
      <c r="D605" s="193"/>
      <c r="E605" s="193"/>
      <c r="F605" s="193"/>
      <c r="G605" s="193"/>
      <c r="H605" s="193"/>
      <c r="I605" s="193"/>
    </row>
    <row r="606" spans="1:11" ht="15.75" x14ac:dyDescent="0.25">
      <c r="A606" s="193"/>
      <c r="B606" s="193"/>
      <c r="C606" s="193"/>
      <c r="D606" s="193"/>
      <c r="E606" s="193"/>
    </row>
    <row r="607" spans="1:11" ht="15.75" x14ac:dyDescent="0.25">
      <c r="A607" s="215"/>
      <c r="B607" s="215"/>
      <c r="C607" s="215"/>
      <c r="D607" s="215"/>
      <c r="E607" s="215"/>
      <c r="F607" s="215"/>
      <c r="G607" s="215"/>
      <c r="H607" s="215"/>
      <c r="I607" s="215"/>
      <c r="J607" s="215"/>
      <c r="K607" s="215"/>
    </row>
    <row r="608" spans="1:11" x14ac:dyDescent="0.25">
      <c r="A608" s="216"/>
    </row>
    <row r="615" spans="12:13" ht="15.75" x14ac:dyDescent="0.25">
      <c r="L615" s="215"/>
    </row>
    <row r="619" spans="12:13" ht="15.75" x14ac:dyDescent="0.25">
      <c r="M619" s="215"/>
    </row>
    <row r="630" spans="14:15" ht="15.75" x14ac:dyDescent="0.25">
      <c r="N630" s="215"/>
      <c r="O630" s="215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8:H38"/>
  <sheetViews>
    <sheetView workbookViewId="0">
      <selection activeCell="F11" sqref="F11:F36"/>
    </sheetView>
  </sheetViews>
  <sheetFormatPr defaultRowHeight="15" x14ac:dyDescent="0.25"/>
  <cols>
    <col min="1" max="1" width="12.7109375" customWidth="1"/>
    <col min="3" max="3" width="34.28515625" customWidth="1"/>
    <col min="7" max="7" width="10.7109375" customWidth="1"/>
  </cols>
  <sheetData>
    <row r="8" spans="1:7" x14ac:dyDescent="0.25">
      <c r="A8" t="s">
        <v>21</v>
      </c>
      <c r="B8" t="s">
        <v>22</v>
      </c>
      <c r="D8" s="2" t="s">
        <v>23</v>
      </c>
      <c r="E8" s="2" t="s">
        <v>24</v>
      </c>
      <c r="F8" s="2" t="s">
        <v>25</v>
      </c>
      <c r="G8" s="2" t="s">
        <v>26</v>
      </c>
    </row>
    <row r="10" spans="1:7" x14ac:dyDescent="0.25">
      <c r="B10" s="5" t="s">
        <v>15</v>
      </c>
      <c r="G10" s="1"/>
    </row>
    <row r="11" spans="1:7" x14ac:dyDescent="0.25">
      <c r="A11" s="3">
        <v>52422001</v>
      </c>
      <c r="B11" t="s">
        <v>1060</v>
      </c>
      <c r="D11" s="1">
        <v>8160</v>
      </c>
      <c r="E11" t="s">
        <v>0</v>
      </c>
      <c r="F11" s="4"/>
      <c r="G11" s="1">
        <f t="shared" ref="G11:G27" si="0">F11*D11</f>
        <v>0</v>
      </c>
    </row>
    <row r="12" spans="1:7" x14ac:dyDescent="0.25">
      <c r="A12" s="3">
        <v>52422022</v>
      </c>
      <c r="B12" t="s">
        <v>1061</v>
      </c>
      <c r="D12">
        <v>60</v>
      </c>
      <c r="E12" t="s">
        <v>12</v>
      </c>
      <c r="F12" s="4"/>
      <c r="G12" s="1">
        <f t="shared" si="0"/>
        <v>0</v>
      </c>
    </row>
    <row r="13" spans="1:7" x14ac:dyDescent="0.25">
      <c r="A13" s="3">
        <v>52422051</v>
      </c>
      <c r="B13" t="s">
        <v>1062</v>
      </c>
      <c r="D13">
        <v>5</v>
      </c>
      <c r="E13" t="s">
        <v>12</v>
      </c>
      <c r="F13" s="4"/>
      <c r="G13" s="1">
        <f t="shared" si="0"/>
        <v>0</v>
      </c>
    </row>
    <row r="14" spans="1:7" x14ac:dyDescent="0.25">
      <c r="A14" s="3">
        <v>52422105</v>
      </c>
      <c r="B14" t="s">
        <v>1063</v>
      </c>
      <c r="D14">
        <v>60</v>
      </c>
      <c r="E14" t="s">
        <v>12</v>
      </c>
      <c r="F14" s="4"/>
      <c r="G14" s="1">
        <f t="shared" si="0"/>
        <v>0</v>
      </c>
    </row>
    <row r="15" spans="1:7" x14ac:dyDescent="0.25">
      <c r="A15" s="3">
        <v>52422102</v>
      </c>
      <c r="B15" t="s">
        <v>1064</v>
      </c>
      <c r="D15">
        <v>60</v>
      </c>
      <c r="E15" t="s">
        <v>12</v>
      </c>
      <c r="F15" s="4"/>
      <c r="G15" s="1">
        <f t="shared" si="0"/>
        <v>0</v>
      </c>
    </row>
    <row r="16" spans="1:7" x14ac:dyDescent="0.25">
      <c r="A16" s="3">
        <v>52422339</v>
      </c>
      <c r="B16" t="s">
        <v>1</v>
      </c>
      <c r="D16">
        <v>1</v>
      </c>
      <c r="E16" t="s">
        <v>12</v>
      </c>
      <c r="F16" s="4"/>
      <c r="G16" s="1">
        <f t="shared" si="0"/>
        <v>0</v>
      </c>
    </row>
    <row r="17" spans="1:7" x14ac:dyDescent="0.25">
      <c r="A17" s="357">
        <v>502711081</v>
      </c>
      <c r="B17" s="358" t="s">
        <v>1065</v>
      </c>
      <c r="D17">
        <v>1</v>
      </c>
      <c r="E17" t="s">
        <v>12</v>
      </c>
      <c r="F17" s="4"/>
      <c r="G17" s="1">
        <f t="shared" si="0"/>
        <v>0</v>
      </c>
    </row>
    <row r="18" spans="1:7" x14ac:dyDescent="0.25">
      <c r="A18" s="3" t="s">
        <v>10</v>
      </c>
      <c r="B18" t="s">
        <v>2</v>
      </c>
      <c r="D18">
        <v>1</v>
      </c>
      <c r="E18" t="s">
        <v>12</v>
      </c>
      <c r="F18" s="4"/>
      <c r="G18" s="1">
        <f t="shared" si="0"/>
        <v>0</v>
      </c>
    </row>
    <row r="19" spans="1:7" x14ac:dyDescent="0.25">
      <c r="A19" s="3"/>
      <c r="B19" t="s">
        <v>1066</v>
      </c>
      <c r="D19">
        <v>1</v>
      </c>
      <c r="E19" t="s">
        <v>12</v>
      </c>
      <c r="F19" s="4"/>
      <c r="G19" s="1">
        <f t="shared" si="0"/>
        <v>0</v>
      </c>
    </row>
    <row r="20" spans="1:7" x14ac:dyDescent="0.25">
      <c r="A20" s="3"/>
      <c r="B20" t="s">
        <v>1067</v>
      </c>
      <c r="D20">
        <v>1</v>
      </c>
      <c r="E20" t="s">
        <v>12</v>
      </c>
      <c r="F20" s="4"/>
      <c r="G20" s="1">
        <f t="shared" si="0"/>
        <v>0</v>
      </c>
    </row>
    <row r="21" spans="1:7" x14ac:dyDescent="0.25">
      <c r="A21" s="3"/>
      <c r="B21" t="s">
        <v>1068</v>
      </c>
      <c r="D21">
        <v>10</v>
      </c>
      <c r="E21" t="s">
        <v>12</v>
      </c>
      <c r="F21" s="4"/>
      <c r="G21" s="1">
        <f t="shared" si="0"/>
        <v>0</v>
      </c>
    </row>
    <row r="22" spans="1:7" x14ac:dyDescent="0.25">
      <c r="A22" s="3">
        <v>5027120713</v>
      </c>
      <c r="B22" t="s">
        <v>3</v>
      </c>
      <c r="D22">
        <v>5</v>
      </c>
      <c r="E22" t="s">
        <v>12</v>
      </c>
      <c r="F22" s="4"/>
      <c r="G22" s="1">
        <f t="shared" si="0"/>
        <v>0</v>
      </c>
    </row>
    <row r="23" spans="1:7" x14ac:dyDescent="0.25">
      <c r="A23" s="3" t="s">
        <v>8</v>
      </c>
      <c r="B23" t="s">
        <v>4</v>
      </c>
      <c r="D23">
        <v>1</v>
      </c>
      <c r="E23" t="s">
        <v>11</v>
      </c>
      <c r="F23" s="4"/>
      <c r="G23" s="1">
        <f t="shared" si="0"/>
        <v>0</v>
      </c>
    </row>
    <row r="24" spans="1:7" x14ac:dyDescent="0.25">
      <c r="A24" s="3" t="s">
        <v>9</v>
      </c>
      <c r="B24" t="s">
        <v>5</v>
      </c>
      <c r="D24">
        <v>1</v>
      </c>
      <c r="E24" t="s">
        <v>13</v>
      </c>
      <c r="F24" s="4"/>
      <c r="G24" s="1">
        <f t="shared" si="0"/>
        <v>0</v>
      </c>
    </row>
    <row r="25" spans="1:7" x14ac:dyDescent="0.25">
      <c r="A25" s="3" t="s">
        <v>8</v>
      </c>
      <c r="B25" t="s">
        <v>6</v>
      </c>
      <c r="D25" s="1">
        <v>7296</v>
      </c>
      <c r="E25" t="s">
        <v>11</v>
      </c>
      <c r="F25" s="4"/>
      <c r="G25" s="1">
        <f t="shared" si="0"/>
        <v>0</v>
      </c>
    </row>
    <row r="26" spans="1:7" x14ac:dyDescent="0.25">
      <c r="A26" s="3" t="s">
        <v>8</v>
      </c>
      <c r="B26" t="s">
        <v>7</v>
      </c>
      <c r="D26">
        <v>120</v>
      </c>
      <c r="E26" t="s">
        <v>11</v>
      </c>
      <c r="F26" s="4"/>
      <c r="G26" s="1">
        <f t="shared" si="0"/>
        <v>0</v>
      </c>
    </row>
    <row r="27" spans="1:7" x14ac:dyDescent="0.25">
      <c r="A27" s="3" t="s">
        <v>8</v>
      </c>
      <c r="B27" t="s">
        <v>1069</v>
      </c>
      <c r="D27">
        <v>10</v>
      </c>
      <c r="E27" t="s">
        <v>12</v>
      </c>
      <c r="F27" s="4"/>
      <c r="G27" s="1">
        <f t="shared" si="0"/>
        <v>0</v>
      </c>
    </row>
    <row r="28" spans="1:7" x14ac:dyDescent="0.25">
      <c r="B28" s="5" t="s">
        <v>16</v>
      </c>
      <c r="F28" s="4"/>
      <c r="G28" s="1"/>
    </row>
    <row r="29" spans="1:7" x14ac:dyDescent="0.25">
      <c r="A29" t="s">
        <v>10</v>
      </c>
      <c r="B29" t="s">
        <v>17</v>
      </c>
      <c r="D29">
        <v>16</v>
      </c>
      <c r="E29" t="s">
        <v>12</v>
      </c>
      <c r="F29" s="4"/>
      <c r="G29" s="1">
        <f t="shared" ref="G29:G32" si="1">F29*D29</f>
        <v>0</v>
      </c>
    </row>
    <row r="30" spans="1:7" x14ac:dyDescent="0.25">
      <c r="A30" t="s">
        <v>10</v>
      </c>
      <c r="B30" t="s">
        <v>18</v>
      </c>
      <c r="D30">
        <v>8</v>
      </c>
      <c r="E30" t="s">
        <v>12</v>
      </c>
      <c r="F30" s="4"/>
      <c r="G30" s="1">
        <f t="shared" si="1"/>
        <v>0</v>
      </c>
    </row>
    <row r="31" spans="1:7" x14ac:dyDescent="0.25">
      <c r="A31" t="s">
        <v>10</v>
      </c>
      <c r="B31" t="s">
        <v>19</v>
      </c>
      <c r="D31">
        <v>16</v>
      </c>
      <c r="E31" t="s">
        <v>12</v>
      </c>
      <c r="F31" s="4"/>
      <c r="G31" s="1">
        <f t="shared" si="1"/>
        <v>0</v>
      </c>
    </row>
    <row r="32" spans="1:7" x14ac:dyDescent="0.25">
      <c r="A32" t="s">
        <v>9</v>
      </c>
      <c r="B32" t="s">
        <v>14</v>
      </c>
      <c r="D32">
        <v>1</v>
      </c>
      <c r="E32" t="s">
        <v>13</v>
      </c>
      <c r="F32" s="4"/>
      <c r="G32" s="1">
        <f t="shared" si="1"/>
        <v>0</v>
      </c>
    </row>
    <row r="33" spans="1:8" x14ac:dyDescent="0.25">
      <c r="A33" t="s">
        <v>8</v>
      </c>
      <c r="B33" t="s">
        <v>20</v>
      </c>
      <c r="D33">
        <v>1</v>
      </c>
      <c r="E33" t="s">
        <v>11</v>
      </c>
      <c r="F33" s="4"/>
      <c r="G33" s="1">
        <f>F33*D33</f>
        <v>0</v>
      </c>
    </row>
    <row r="34" spans="1:8" x14ac:dyDescent="0.25">
      <c r="A34" t="s">
        <v>1156</v>
      </c>
      <c r="B34" t="s">
        <v>1157</v>
      </c>
      <c r="D34">
        <v>1</v>
      </c>
      <c r="E34" t="s">
        <v>12</v>
      </c>
      <c r="F34" s="4"/>
      <c r="G34" s="1">
        <f>F34*D34</f>
        <v>0</v>
      </c>
    </row>
    <row r="35" spans="1:8" x14ac:dyDescent="0.25">
      <c r="B35" t="s">
        <v>1159</v>
      </c>
      <c r="D35">
        <v>1</v>
      </c>
      <c r="E35" t="s">
        <v>12</v>
      </c>
      <c r="F35" s="4"/>
      <c r="G35" s="1">
        <f>F35*D35</f>
        <v>0</v>
      </c>
    </row>
    <row r="36" spans="1:8" x14ac:dyDescent="0.25">
      <c r="B36" t="s">
        <v>1160</v>
      </c>
      <c r="D36">
        <v>1</v>
      </c>
      <c r="E36" t="s">
        <v>205</v>
      </c>
      <c r="F36" s="4"/>
      <c r="G36" s="1">
        <f>F36*D36</f>
        <v>0</v>
      </c>
    </row>
    <row r="38" spans="1:8" ht="15.75" x14ac:dyDescent="0.25">
      <c r="B38" t="s">
        <v>27</v>
      </c>
      <c r="G38" s="6">
        <f>SUM(G10:G36)</f>
        <v>0</v>
      </c>
      <c r="H38" t="s">
        <v>28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69"/>
  <sheetViews>
    <sheetView topLeftCell="A73" workbookViewId="0">
      <selection activeCell="J79" sqref="J79"/>
    </sheetView>
  </sheetViews>
  <sheetFormatPr defaultColWidth="35.5703125" defaultRowHeight="15" x14ac:dyDescent="0.25"/>
  <cols>
    <col min="1" max="1" width="5.85546875" style="134" customWidth="1"/>
    <col min="2" max="2" width="6.7109375" style="135" customWidth="1"/>
    <col min="3" max="3" width="60.85546875" style="136" customWidth="1"/>
    <col min="4" max="4" width="33.28515625" style="137" customWidth="1"/>
    <col min="5" max="5" width="8.5703125" style="138" customWidth="1"/>
    <col min="6" max="6" width="9" style="139" customWidth="1"/>
    <col min="7" max="7" width="9.7109375" style="135" customWidth="1"/>
    <col min="8" max="8" width="11.42578125" style="140" customWidth="1"/>
    <col min="9" max="9" width="11.28515625" style="140" customWidth="1"/>
    <col min="10" max="10" width="13" style="141" customWidth="1"/>
    <col min="11" max="11" width="12.140625" style="142" customWidth="1"/>
    <col min="12" max="12" width="29.42578125" style="135" customWidth="1"/>
    <col min="257" max="257" width="5.85546875" customWidth="1"/>
    <col min="258" max="258" width="6.7109375" customWidth="1"/>
    <col min="259" max="259" width="60.85546875" customWidth="1"/>
    <col min="260" max="260" width="33.28515625" customWidth="1"/>
    <col min="261" max="261" width="8.5703125" customWidth="1"/>
    <col min="262" max="262" width="9" customWidth="1"/>
    <col min="263" max="263" width="9.7109375" customWidth="1"/>
    <col min="264" max="264" width="11.42578125" customWidth="1"/>
    <col min="265" max="265" width="11.28515625" customWidth="1"/>
    <col min="266" max="266" width="13" customWidth="1"/>
    <col min="267" max="267" width="12.140625" customWidth="1"/>
    <col min="268" max="268" width="29.42578125" customWidth="1"/>
    <col min="513" max="513" width="5.85546875" customWidth="1"/>
    <col min="514" max="514" width="6.7109375" customWidth="1"/>
    <col min="515" max="515" width="60.85546875" customWidth="1"/>
    <col min="516" max="516" width="33.28515625" customWidth="1"/>
    <col min="517" max="517" width="8.5703125" customWidth="1"/>
    <col min="518" max="518" width="9" customWidth="1"/>
    <col min="519" max="519" width="9.7109375" customWidth="1"/>
    <col min="520" max="520" width="11.42578125" customWidth="1"/>
    <col min="521" max="521" width="11.28515625" customWidth="1"/>
    <col min="522" max="522" width="13" customWidth="1"/>
    <col min="523" max="523" width="12.140625" customWidth="1"/>
    <col min="524" max="524" width="29.42578125" customWidth="1"/>
    <col min="769" max="769" width="5.85546875" customWidth="1"/>
    <col min="770" max="770" width="6.7109375" customWidth="1"/>
    <col min="771" max="771" width="60.85546875" customWidth="1"/>
    <col min="772" max="772" width="33.28515625" customWidth="1"/>
    <col min="773" max="773" width="8.5703125" customWidth="1"/>
    <col min="774" max="774" width="9" customWidth="1"/>
    <col min="775" max="775" width="9.7109375" customWidth="1"/>
    <col min="776" max="776" width="11.42578125" customWidth="1"/>
    <col min="777" max="777" width="11.28515625" customWidth="1"/>
    <col min="778" max="778" width="13" customWidth="1"/>
    <col min="779" max="779" width="12.140625" customWidth="1"/>
    <col min="780" max="780" width="29.42578125" customWidth="1"/>
    <col min="1025" max="1025" width="5.85546875" customWidth="1"/>
    <col min="1026" max="1026" width="6.7109375" customWidth="1"/>
    <col min="1027" max="1027" width="60.85546875" customWidth="1"/>
    <col min="1028" max="1028" width="33.28515625" customWidth="1"/>
    <col min="1029" max="1029" width="8.5703125" customWidth="1"/>
    <col min="1030" max="1030" width="9" customWidth="1"/>
    <col min="1031" max="1031" width="9.7109375" customWidth="1"/>
    <col min="1032" max="1032" width="11.42578125" customWidth="1"/>
    <col min="1033" max="1033" width="11.28515625" customWidth="1"/>
    <col min="1034" max="1034" width="13" customWidth="1"/>
    <col min="1035" max="1035" width="12.140625" customWidth="1"/>
    <col min="1036" max="1036" width="29.42578125" customWidth="1"/>
    <col min="1281" max="1281" width="5.85546875" customWidth="1"/>
    <col min="1282" max="1282" width="6.7109375" customWidth="1"/>
    <col min="1283" max="1283" width="60.85546875" customWidth="1"/>
    <col min="1284" max="1284" width="33.28515625" customWidth="1"/>
    <col min="1285" max="1285" width="8.5703125" customWidth="1"/>
    <col min="1286" max="1286" width="9" customWidth="1"/>
    <col min="1287" max="1287" width="9.7109375" customWidth="1"/>
    <col min="1288" max="1288" width="11.42578125" customWidth="1"/>
    <col min="1289" max="1289" width="11.28515625" customWidth="1"/>
    <col min="1290" max="1290" width="13" customWidth="1"/>
    <col min="1291" max="1291" width="12.140625" customWidth="1"/>
    <col min="1292" max="1292" width="29.42578125" customWidth="1"/>
    <col min="1537" max="1537" width="5.85546875" customWidth="1"/>
    <col min="1538" max="1538" width="6.7109375" customWidth="1"/>
    <col min="1539" max="1539" width="60.85546875" customWidth="1"/>
    <col min="1540" max="1540" width="33.28515625" customWidth="1"/>
    <col min="1541" max="1541" width="8.5703125" customWidth="1"/>
    <col min="1542" max="1542" width="9" customWidth="1"/>
    <col min="1543" max="1543" width="9.7109375" customWidth="1"/>
    <col min="1544" max="1544" width="11.42578125" customWidth="1"/>
    <col min="1545" max="1545" width="11.28515625" customWidth="1"/>
    <col min="1546" max="1546" width="13" customWidth="1"/>
    <col min="1547" max="1547" width="12.140625" customWidth="1"/>
    <col min="1548" max="1548" width="29.42578125" customWidth="1"/>
    <col min="1793" max="1793" width="5.85546875" customWidth="1"/>
    <col min="1794" max="1794" width="6.7109375" customWidth="1"/>
    <col min="1795" max="1795" width="60.85546875" customWidth="1"/>
    <col min="1796" max="1796" width="33.28515625" customWidth="1"/>
    <col min="1797" max="1797" width="8.5703125" customWidth="1"/>
    <col min="1798" max="1798" width="9" customWidth="1"/>
    <col min="1799" max="1799" width="9.7109375" customWidth="1"/>
    <col min="1800" max="1800" width="11.42578125" customWidth="1"/>
    <col min="1801" max="1801" width="11.28515625" customWidth="1"/>
    <col min="1802" max="1802" width="13" customWidth="1"/>
    <col min="1803" max="1803" width="12.140625" customWidth="1"/>
    <col min="1804" max="1804" width="29.42578125" customWidth="1"/>
    <col min="2049" max="2049" width="5.85546875" customWidth="1"/>
    <col min="2050" max="2050" width="6.7109375" customWidth="1"/>
    <col min="2051" max="2051" width="60.85546875" customWidth="1"/>
    <col min="2052" max="2052" width="33.28515625" customWidth="1"/>
    <col min="2053" max="2053" width="8.5703125" customWidth="1"/>
    <col min="2054" max="2054" width="9" customWidth="1"/>
    <col min="2055" max="2055" width="9.7109375" customWidth="1"/>
    <col min="2056" max="2056" width="11.42578125" customWidth="1"/>
    <col min="2057" max="2057" width="11.28515625" customWidth="1"/>
    <col min="2058" max="2058" width="13" customWidth="1"/>
    <col min="2059" max="2059" width="12.140625" customWidth="1"/>
    <col min="2060" max="2060" width="29.42578125" customWidth="1"/>
    <col min="2305" max="2305" width="5.85546875" customWidth="1"/>
    <col min="2306" max="2306" width="6.7109375" customWidth="1"/>
    <col min="2307" max="2307" width="60.85546875" customWidth="1"/>
    <col min="2308" max="2308" width="33.28515625" customWidth="1"/>
    <col min="2309" max="2309" width="8.5703125" customWidth="1"/>
    <col min="2310" max="2310" width="9" customWidth="1"/>
    <col min="2311" max="2311" width="9.7109375" customWidth="1"/>
    <col min="2312" max="2312" width="11.42578125" customWidth="1"/>
    <col min="2313" max="2313" width="11.28515625" customWidth="1"/>
    <col min="2314" max="2314" width="13" customWidth="1"/>
    <col min="2315" max="2315" width="12.140625" customWidth="1"/>
    <col min="2316" max="2316" width="29.42578125" customWidth="1"/>
    <col min="2561" max="2561" width="5.85546875" customWidth="1"/>
    <col min="2562" max="2562" width="6.7109375" customWidth="1"/>
    <col min="2563" max="2563" width="60.85546875" customWidth="1"/>
    <col min="2564" max="2564" width="33.28515625" customWidth="1"/>
    <col min="2565" max="2565" width="8.5703125" customWidth="1"/>
    <col min="2566" max="2566" width="9" customWidth="1"/>
    <col min="2567" max="2567" width="9.7109375" customWidth="1"/>
    <col min="2568" max="2568" width="11.42578125" customWidth="1"/>
    <col min="2569" max="2569" width="11.28515625" customWidth="1"/>
    <col min="2570" max="2570" width="13" customWidth="1"/>
    <col min="2571" max="2571" width="12.140625" customWidth="1"/>
    <col min="2572" max="2572" width="29.42578125" customWidth="1"/>
    <col min="2817" max="2817" width="5.85546875" customWidth="1"/>
    <col min="2818" max="2818" width="6.7109375" customWidth="1"/>
    <col min="2819" max="2819" width="60.85546875" customWidth="1"/>
    <col min="2820" max="2820" width="33.28515625" customWidth="1"/>
    <col min="2821" max="2821" width="8.5703125" customWidth="1"/>
    <col min="2822" max="2822" width="9" customWidth="1"/>
    <col min="2823" max="2823" width="9.7109375" customWidth="1"/>
    <col min="2824" max="2824" width="11.42578125" customWidth="1"/>
    <col min="2825" max="2825" width="11.28515625" customWidth="1"/>
    <col min="2826" max="2826" width="13" customWidth="1"/>
    <col min="2827" max="2827" width="12.140625" customWidth="1"/>
    <col min="2828" max="2828" width="29.42578125" customWidth="1"/>
    <col min="3073" max="3073" width="5.85546875" customWidth="1"/>
    <col min="3074" max="3074" width="6.7109375" customWidth="1"/>
    <col min="3075" max="3075" width="60.85546875" customWidth="1"/>
    <col min="3076" max="3076" width="33.28515625" customWidth="1"/>
    <col min="3077" max="3077" width="8.5703125" customWidth="1"/>
    <col min="3078" max="3078" width="9" customWidth="1"/>
    <col min="3079" max="3079" width="9.7109375" customWidth="1"/>
    <col min="3080" max="3080" width="11.42578125" customWidth="1"/>
    <col min="3081" max="3081" width="11.28515625" customWidth="1"/>
    <col min="3082" max="3082" width="13" customWidth="1"/>
    <col min="3083" max="3083" width="12.140625" customWidth="1"/>
    <col min="3084" max="3084" width="29.42578125" customWidth="1"/>
    <col min="3329" max="3329" width="5.85546875" customWidth="1"/>
    <col min="3330" max="3330" width="6.7109375" customWidth="1"/>
    <col min="3331" max="3331" width="60.85546875" customWidth="1"/>
    <col min="3332" max="3332" width="33.28515625" customWidth="1"/>
    <col min="3333" max="3333" width="8.5703125" customWidth="1"/>
    <col min="3334" max="3334" width="9" customWidth="1"/>
    <col min="3335" max="3335" width="9.7109375" customWidth="1"/>
    <col min="3336" max="3336" width="11.42578125" customWidth="1"/>
    <col min="3337" max="3337" width="11.28515625" customWidth="1"/>
    <col min="3338" max="3338" width="13" customWidth="1"/>
    <col min="3339" max="3339" width="12.140625" customWidth="1"/>
    <col min="3340" max="3340" width="29.42578125" customWidth="1"/>
    <col min="3585" max="3585" width="5.85546875" customWidth="1"/>
    <col min="3586" max="3586" width="6.7109375" customWidth="1"/>
    <col min="3587" max="3587" width="60.85546875" customWidth="1"/>
    <col min="3588" max="3588" width="33.28515625" customWidth="1"/>
    <col min="3589" max="3589" width="8.5703125" customWidth="1"/>
    <col min="3590" max="3590" width="9" customWidth="1"/>
    <col min="3591" max="3591" width="9.7109375" customWidth="1"/>
    <col min="3592" max="3592" width="11.42578125" customWidth="1"/>
    <col min="3593" max="3593" width="11.28515625" customWidth="1"/>
    <col min="3594" max="3594" width="13" customWidth="1"/>
    <col min="3595" max="3595" width="12.140625" customWidth="1"/>
    <col min="3596" max="3596" width="29.42578125" customWidth="1"/>
    <col min="3841" max="3841" width="5.85546875" customWidth="1"/>
    <col min="3842" max="3842" width="6.7109375" customWidth="1"/>
    <col min="3843" max="3843" width="60.85546875" customWidth="1"/>
    <col min="3844" max="3844" width="33.28515625" customWidth="1"/>
    <col min="3845" max="3845" width="8.5703125" customWidth="1"/>
    <col min="3846" max="3846" width="9" customWidth="1"/>
    <col min="3847" max="3847" width="9.7109375" customWidth="1"/>
    <col min="3848" max="3848" width="11.42578125" customWidth="1"/>
    <col min="3849" max="3849" width="11.28515625" customWidth="1"/>
    <col min="3850" max="3850" width="13" customWidth="1"/>
    <col min="3851" max="3851" width="12.140625" customWidth="1"/>
    <col min="3852" max="3852" width="29.42578125" customWidth="1"/>
    <col min="4097" max="4097" width="5.85546875" customWidth="1"/>
    <col min="4098" max="4098" width="6.7109375" customWidth="1"/>
    <col min="4099" max="4099" width="60.85546875" customWidth="1"/>
    <col min="4100" max="4100" width="33.28515625" customWidth="1"/>
    <col min="4101" max="4101" width="8.5703125" customWidth="1"/>
    <col min="4102" max="4102" width="9" customWidth="1"/>
    <col min="4103" max="4103" width="9.7109375" customWidth="1"/>
    <col min="4104" max="4104" width="11.42578125" customWidth="1"/>
    <col min="4105" max="4105" width="11.28515625" customWidth="1"/>
    <col min="4106" max="4106" width="13" customWidth="1"/>
    <col min="4107" max="4107" width="12.140625" customWidth="1"/>
    <col min="4108" max="4108" width="29.42578125" customWidth="1"/>
    <col min="4353" max="4353" width="5.85546875" customWidth="1"/>
    <col min="4354" max="4354" width="6.7109375" customWidth="1"/>
    <col min="4355" max="4355" width="60.85546875" customWidth="1"/>
    <col min="4356" max="4356" width="33.28515625" customWidth="1"/>
    <col min="4357" max="4357" width="8.5703125" customWidth="1"/>
    <col min="4358" max="4358" width="9" customWidth="1"/>
    <col min="4359" max="4359" width="9.7109375" customWidth="1"/>
    <col min="4360" max="4360" width="11.42578125" customWidth="1"/>
    <col min="4361" max="4361" width="11.28515625" customWidth="1"/>
    <col min="4362" max="4362" width="13" customWidth="1"/>
    <col min="4363" max="4363" width="12.140625" customWidth="1"/>
    <col min="4364" max="4364" width="29.42578125" customWidth="1"/>
    <col min="4609" max="4609" width="5.85546875" customWidth="1"/>
    <col min="4610" max="4610" width="6.7109375" customWidth="1"/>
    <col min="4611" max="4611" width="60.85546875" customWidth="1"/>
    <col min="4612" max="4612" width="33.28515625" customWidth="1"/>
    <col min="4613" max="4613" width="8.5703125" customWidth="1"/>
    <col min="4614" max="4614" width="9" customWidth="1"/>
    <col min="4615" max="4615" width="9.7109375" customWidth="1"/>
    <col min="4616" max="4616" width="11.42578125" customWidth="1"/>
    <col min="4617" max="4617" width="11.28515625" customWidth="1"/>
    <col min="4618" max="4618" width="13" customWidth="1"/>
    <col min="4619" max="4619" width="12.140625" customWidth="1"/>
    <col min="4620" max="4620" width="29.42578125" customWidth="1"/>
    <col min="4865" max="4865" width="5.85546875" customWidth="1"/>
    <col min="4866" max="4866" width="6.7109375" customWidth="1"/>
    <col min="4867" max="4867" width="60.85546875" customWidth="1"/>
    <col min="4868" max="4868" width="33.28515625" customWidth="1"/>
    <col min="4869" max="4869" width="8.5703125" customWidth="1"/>
    <col min="4870" max="4870" width="9" customWidth="1"/>
    <col min="4871" max="4871" width="9.7109375" customWidth="1"/>
    <col min="4872" max="4872" width="11.42578125" customWidth="1"/>
    <col min="4873" max="4873" width="11.28515625" customWidth="1"/>
    <col min="4874" max="4874" width="13" customWidth="1"/>
    <col min="4875" max="4875" width="12.140625" customWidth="1"/>
    <col min="4876" max="4876" width="29.42578125" customWidth="1"/>
    <col min="5121" max="5121" width="5.85546875" customWidth="1"/>
    <col min="5122" max="5122" width="6.7109375" customWidth="1"/>
    <col min="5123" max="5123" width="60.85546875" customWidth="1"/>
    <col min="5124" max="5124" width="33.28515625" customWidth="1"/>
    <col min="5125" max="5125" width="8.5703125" customWidth="1"/>
    <col min="5126" max="5126" width="9" customWidth="1"/>
    <col min="5127" max="5127" width="9.7109375" customWidth="1"/>
    <col min="5128" max="5128" width="11.42578125" customWidth="1"/>
    <col min="5129" max="5129" width="11.28515625" customWidth="1"/>
    <col min="5130" max="5130" width="13" customWidth="1"/>
    <col min="5131" max="5131" width="12.140625" customWidth="1"/>
    <col min="5132" max="5132" width="29.42578125" customWidth="1"/>
    <col min="5377" max="5377" width="5.85546875" customWidth="1"/>
    <col min="5378" max="5378" width="6.7109375" customWidth="1"/>
    <col min="5379" max="5379" width="60.85546875" customWidth="1"/>
    <col min="5380" max="5380" width="33.28515625" customWidth="1"/>
    <col min="5381" max="5381" width="8.5703125" customWidth="1"/>
    <col min="5382" max="5382" width="9" customWidth="1"/>
    <col min="5383" max="5383" width="9.7109375" customWidth="1"/>
    <col min="5384" max="5384" width="11.42578125" customWidth="1"/>
    <col min="5385" max="5385" width="11.28515625" customWidth="1"/>
    <col min="5386" max="5386" width="13" customWidth="1"/>
    <col min="5387" max="5387" width="12.140625" customWidth="1"/>
    <col min="5388" max="5388" width="29.42578125" customWidth="1"/>
    <col min="5633" max="5633" width="5.85546875" customWidth="1"/>
    <col min="5634" max="5634" width="6.7109375" customWidth="1"/>
    <col min="5635" max="5635" width="60.85546875" customWidth="1"/>
    <col min="5636" max="5636" width="33.28515625" customWidth="1"/>
    <col min="5637" max="5637" width="8.5703125" customWidth="1"/>
    <col min="5638" max="5638" width="9" customWidth="1"/>
    <col min="5639" max="5639" width="9.7109375" customWidth="1"/>
    <col min="5640" max="5640" width="11.42578125" customWidth="1"/>
    <col min="5641" max="5641" width="11.28515625" customWidth="1"/>
    <col min="5642" max="5642" width="13" customWidth="1"/>
    <col min="5643" max="5643" width="12.140625" customWidth="1"/>
    <col min="5644" max="5644" width="29.42578125" customWidth="1"/>
    <col min="5889" max="5889" width="5.85546875" customWidth="1"/>
    <col min="5890" max="5890" width="6.7109375" customWidth="1"/>
    <col min="5891" max="5891" width="60.85546875" customWidth="1"/>
    <col min="5892" max="5892" width="33.28515625" customWidth="1"/>
    <col min="5893" max="5893" width="8.5703125" customWidth="1"/>
    <col min="5894" max="5894" width="9" customWidth="1"/>
    <col min="5895" max="5895" width="9.7109375" customWidth="1"/>
    <col min="5896" max="5896" width="11.42578125" customWidth="1"/>
    <col min="5897" max="5897" width="11.28515625" customWidth="1"/>
    <col min="5898" max="5898" width="13" customWidth="1"/>
    <col min="5899" max="5899" width="12.140625" customWidth="1"/>
    <col min="5900" max="5900" width="29.42578125" customWidth="1"/>
    <col min="6145" max="6145" width="5.85546875" customWidth="1"/>
    <col min="6146" max="6146" width="6.7109375" customWidth="1"/>
    <col min="6147" max="6147" width="60.85546875" customWidth="1"/>
    <col min="6148" max="6148" width="33.28515625" customWidth="1"/>
    <col min="6149" max="6149" width="8.5703125" customWidth="1"/>
    <col min="6150" max="6150" width="9" customWidth="1"/>
    <col min="6151" max="6151" width="9.7109375" customWidth="1"/>
    <col min="6152" max="6152" width="11.42578125" customWidth="1"/>
    <col min="6153" max="6153" width="11.28515625" customWidth="1"/>
    <col min="6154" max="6154" width="13" customWidth="1"/>
    <col min="6155" max="6155" width="12.140625" customWidth="1"/>
    <col min="6156" max="6156" width="29.42578125" customWidth="1"/>
    <col min="6401" max="6401" width="5.85546875" customWidth="1"/>
    <col min="6402" max="6402" width="6.7109375" customWidth="1"/>
    <col min="6403" max="6403" width="60.85546875" customWidth="1"/>
    <col min="6404" max="6404" width="33.28515625" customWidth="1"/>
    <col min="6405" max="6405" width="8.5703125" customWidth="1"/>
    <col min="6406" max="6406" width="9" customWidth="1"/>
    <col min="6407" max="6407" width="9.7109375" customWidth="1"/>
    <col min="6408" max="6408" width="11.42578125" customWidth="1"/>
    <col min="6409" max="6409" width="11.28515625" customWidth="1"/>
    <col min="6410" max="6410" width="13" customWidth="1"/>
    <col min="6411" max="6411" width="12.140625" customWidth="1"/>
    <col min="6412" max="6412" width="29.42578125" customWidth="1"/>
    <col min="6657" max="6657" width="5.85546875" customWidth="1"/>
    <col min="6658" max="6658" width="6.7109375" customWidth="1"/>
    <col min="6659" max="6659" width="60.85546875" customWidth="1"/>
    <col min="6660" max="6660" width="33.28515625" customWidth="1"/>
    <col min="6661" max="6661" width="8.5703125" customWidth="1"/>
    <col min="6662" max="6662" width="9" customWidth="1"/>
    <col min="6663" max="6663" width="9.7109375" customWidth="1"/>
    <col min="6664" max="6664" width="11.42578125" customWidth="1"/>
    <col min="6665" max="6665" width="11.28515625" customWidth="1"/>
    <col min="6666" max="6666" width="13" customWidth="1"/>
    <col min="6667" max="6667" width="12.140625" customWidth="1"/>
    <col min="6668" max="6668" width="29.42578125" customWidth="1"/>
    <col min="6913" max="6913" width="5.85546875" customWidth="1"/>
    <col min="6914" max="6914" width="6.7109375" customWidth="1"/>
    <col min="6915" max="6915" width="60.85546875" customWidth="1"/>
    <col min="6916" max="6916" width="33.28515625" customWidth="1"/>
    <col min="6917" max="6917" width="8.5703125" customWidth="1"/>
    <col min="6918" max="6918" width="9" customWidth="1"/>
    <col min="6919" max="6919" width="9.7109375" customWidth="1"/>
    <col min="6920" max="6920" width="11.42578125" customWidth="1"/>
    <col min="6921" max="6921" width="11.28515625" customWidth="1"/>
    <col min="6922" max="6922" width="13" customWidth="1"/>
    <col min="6923" max="6923" width="12.140625" customWidth="1"/>
    <col min="6924" max="6924" width="29.42578125" customWidth="1"/>
    <col min="7169" max="7169" width="5.85546875" customWidth="1"/>
    <col min="7170" max="7170" width="6.7109375" customWidth="1"/>
    <col min="7171" max="7171" width="60.85546875" customWidth="1"/>
    <col min="7172" max="7172" width="33.28515625" customWidth="1"/>
    <col min="7173" max="7173" width="8.5703125" customWidth="1"/>
    <col min="7174" max="7174" width="9" customWidth="1"/>
    <col min="7175" max="7175" width="9.7109375" customWidth="1"/>
    <col min="7176" max="7176" width="11.42578125" customWidth="1"/>
    <col min="7177" max="7177" width="11.28515625" customWidth="1"/>
    <col min="7178" max="7178" width="13" customWidth="1"/>
    <col min="7179" max="7179" width="12.140625" customWidth="1"/>
    <col min="7180" max="7180" width="29.42578125" customWidth="1"/>
    <col min="7425" max="7425" width="5.85546875" customWidth="1"/>
    <col min="7426" max="7426" width="6.7109375" customWidth="1"/>
    <col min="7427" max="7427" width="60.85546875" customWidth="1"/>
    <col min="7428" max="7428" width="33.28515625" customWidth="1"/>
    <col min="7429" max="7429" width="8.5703125" customWidth="1"/>
    <col min="7430" max="7430" width="9" customWidth="1"/>
    <col min="7431" max="7431" width="9.7109375" customWidth="1"/>
    <col min="7432" max="7432" width="11.42578125" customWidth="1"/>
    <col min="7433" max="7433" width="11.28515625" customWidth="1"/>
    <col min="7434" max="7434" width="13" customWidth="1"/>
    <col min="7435" max="7435" width="12.140625" customWidth="1"/>
    <col min="7436" max="7436" width="29.42578125" customWidth="1"/>
    <col min="7681" max="7681" width="5.85546875" customWidth="1"/>
    <col min="7682" max="7682" width="6.7109375" customWidth="1"/>
    <col min="7683" max="7683" width="60.85546875" customWidth="1"/>
    <col min="7684" max="7684" width="33.28515625" customWidth="1"/>
    <col min="7685" max="7685" width="8.5703125" customWidth="1"/>
    <col min="7686" max="7686" width="9" customWidth="1"/>
    <col min="7687" max="7687" width="9.7109375" customWidth="1"/>
    <col min="7688" max="7688" width="11.42578125" customWidth="1"/>
    <col min="7689" max="7689" width="11.28515625" customWidth="1"/>
    <col min="7690" max="7690" width="13" customWidth="1"/>
    <col min="7691" max="7691" width="12.140625" customWidth="1"/>
    <col min="7692" max="7692" width="29.42578125" customWidth="1"/>
    <col min="7937" max="7937" width="5.85546875" customWidth="1"/>
    <col min="7938" max="7938" width="6.7109375" customWidth="1"/>
    <col min="7939" max="7939" width="60.85546875" customWidth="1"/>
    <col min="7940" max="7940" width="33.28515625" customWidth="1"/>
    <col min="7941" max="7941" width="8.5703125" customWidth="1"/>
    <col min="7942" max="7942" width="9" customWidth="1"/>
    <col min="7943" max="7943" width="9.7109375" customWidth="1"/>
    <col min="7944" max="7944" width="11.42578125" customWidth="1"/>
    <col min="7945" max="7945" width="11.28515625" customWidth="1"/>
    <col min="7946" max="7946" width="13" customWidth="1"/>
    <col min="7947" max="7947" width="12.140625" customWidth="1"/>
    <col min="7948" max="7948" width="29.42578125" customWidth="1"/>
    <col min="8193" max="8193" width="5.85546875" customWidth="1"/>
    <col min="8194" max="8194" width="6.7109375" customWidth="1"/>
    <col min="8195" max="8195" width="60.85546875" customWidth="1"/>
    <col min="8196" max="8196" width="33.28515625" customWidth="1"/>
    <col min="8197" max="8197" width="8.5703125" customWidth="1"/>
    <col min="8198" max="8198" width="9" customWidth="1"/>
    <col min="8199" max="8199" width="9.7109375" customWidth="1"/>
    <col min="8200" max="8200" width="11.42578125" customWidth="1"/>
    <col min="8201" max="8201" width="11.28515625" customWidth="1"/>
    <col min="8202" max="8202" width="13" customWidth="1"/>
    <col min="8203" max="8203" width="12.140625" customWidth="1"/>
    <col min="8204" max="8204" width="29.42578125" customWidth="1"/>
    <col min="8449" max="8449" width="5.85546875" customWidth="1"/>
    <col min="8450" max="8450" width="6.7109375" customWidth="1"/>
    <col min="8451" max="8451" width="60.85546875" customWidth="1"/>
    <col min="8452" max="8452" width="33.28515625" customWidth="1"/>
    <col min="8453" max="8453" width="8.5703125" customWidth="1"/>
    <col min="8454" max="8454" width="9" customWidth="1"/>
    <col min="8455" max="8455" width="9.7109375" customWidth="1"/>
    <col min="8456" max="8456" width="11.42578125" customWidth="1"/>
    <col min="8457" max="8457" width="11.28515625" customWidth="1"/>
    <col min="8458" max="8458" width="13" customWidth="1"/>
    <col min="8459" max="8459" width="12.140625" customWidth="1"/>
    <col min="8460" max="8460" width="29.42578125" customWidth="1"/>
    <col min="8705" max="8705" width="5.85546875" customWidth="1"/>
    <col min="8706" max="8706" width="6.7109375" customWidth="1"/>
    <col min="8707" max="8707" width="60.85546875" customWidth="1"/>
    <col min="8708" max="8708" width="33.28515625" customWidth="1"/>
    <col min="8709" max="8709" width="8.5703125" customWidth="1"/>
    <col min="8710" max="8710" width="9" customWidth="1"/>
    <col min="8711" max="8711" width="9.7109375" customWidth="1"/>
    <col min="8712" max="8712" width="11.42578125" customWidth="1"/>
    <col min="8713" max="8713" width="11.28515625" customWidth="1"/>
    <col min="8714" max="8714" width="13" customWidth="1"/>
    <col min="8715" max="8715" width="12.140625" customWidth="1"/>
    <col min="8716" max="8716" width="29.42578125" customWidth="1"/>
    <col min="8961" max="8961" width="5.85546875" customWidth="1"/>
    <col min="8962" max="8962" width="6.7109375" customWidth="1"/>
    <col min="8963" max="8963" width="60.85546875" customWidth="1"/>
    <col min="8964" max="8964" width="33.28515625" customWidth="1"/>
    <col min="8965" max="8965" width="8.5703125" customWidth="1"/>
    <col min="8966" max="8966" width="9" customWidth="1"/>
    <col min="8967" max="8967" width="9.7109375" customWidth="1"/>
    <col min="8968" max="8968" width="11.42578125" customWidth="1"/>
    <col min="8969" max="8969" width="11.28515625" customWidth="1"/>
    <col min="8970" max="8970" width="13" customWidth="1"/>
    <col min="8971" max="8971" width="12.140625" customWidth="1"/>
    <col min="8972" max="8972" width="29.42578125" customWidth="1"/>
    <col min="9217" max="9217" width="5.85546875" customWidth="1"/>
    <col min="9218" max="9218" width="6.7109375" customWidth="1"/>
    <col min="9219" max="9219" width="60.85546875" customWidth="1"/>
    <col min="9220" max="9220" width="33.28515625" customWidth="1"/>
    <col min="9221" max="9221" width="8.5703125" customWidth="1"/>
    <col min="9222" max="9222" width="9" customWidth="1"/>
    <col min="9223" max="9223" width="9.7109375" customWidth="1"/>
    <col min="9224" max="9224" width="11.42578125" customWidth="1"/>
    <col min="9225" max="9225" width="11.28515625" customWidth="1"/>
    <col min="9226" max="9226" width="13" customWidth="1"/>
    <col min="9227" max="9227" width="12.140625" customWidth="1"/>
    <col min="9228" max="9228" width="29.42578125" customWidth="1"/>
    <col min="9473" max="9473" width="5.85546875" customWidth="1"/>
    <col min="9474" max="9474" width="6.7109375" customWidth="1"/>
    <col min="9475" max="9475" width="60.85546875" customWidth="1"/>
    <col min="9476" max="9476" width="33.28515625" customWidth="1"/>
    <col min="9477" max="9477" width="8.5703125" customWidth="1"/>
    <col min="9478" max="9478" width="9" customWidth="1"/>
    <col min="9479" max="9479" width="9.7109375" customWidth="1"/>
    <col min="9480" max="9480" width="11.42578125" customWidth="1"/>
    <col min="9481" max="9481" width="11.28515625" customWidth="1"/>
    <col min="9482" max="9482" width="13" customWidth="1"/>
    <col min="9483" max="9483" width="12.140625" customWidth="1"/>
    <col min="9484" max="9484" width="29.42578125" customWidth="1"/>
    <col min="9729" max="9729" width="5.85546875" customWidth="1"/>
    <col min="9730" max="9730" width="6.7109375" customWidth="1"/>
    <col min="9731" max="9731" width="60.85546875" customWidth="1"/>
    <col min="9732" max="9732" width="33.28515625" customWidth="1"/>
    <col min="9733" max="9733" width="8.5703125" customWidth="1"/>
    <col min="9734" max="9734" width="9" customWidth="1"/>
    <col min="9735" max="9735" width="9.7109375" customWidth="1"/>
    <col min="9736" max="9736" width="11.42578125" customWidth="1"/>
    <col min="9737" max="9737" width="11.28515625" customWidth="1"/>
    <col min="9738" max="9738" width="13" customWidth="1"/>
    <col min="9739" max="9739" width="12.140625" customWidth="1"/>
    <col min="9740" max="9740" width="29.42578125" customWidth="1"/>
    <col min="9985" max="9985" width="5.85546875" customWidth="1"/>
    <col min="9986" max="9986" width="6.7109375" customWidth="1"/>
    <col min="9987" max="9987" width="60.85546875" customWidth="1"/>
    <col min="9988" max="9988" width="33.28515625" customWidth="1"/>
    <col min="9989" max="9989" width="8.5703125" customWidth="1"/>
    <col min="9990" max="9990" width="9" customWidth="1"/>
    <col min="9991" max="9991" width="9.7109375" customWidth="1"/>
    <col min="9992" max="9992" width="11.42578125" customWidth="1"/>
    <col min="9993" max="9993" width="11.28515625" customWidth="1"/>
    <col min="9994" max="9994" width="13" customWidth="1"/>
    <col min="9995" max="9995" width="12.140625" customWidth="1"/>
    <col min="9996" max="9996" width="29.42578125" customWidth="1"/>
    <col min="10241" max="10241" width="5.85546875" customWidth="1"/>
    <col min="10242" max="10242" width="6.7109375" customWidth="1"/>
    <col min="10243" max="10243" width="60.85546875" customWidth="1"/>
    <col min="10244" max="10244" width="33.28515625" customWidth="1"/>
    <col min="10245" max="10245" width="8.5703125" customWidth="1"/>
    <col min="10246" max="10246" width="9" customWidth="1"/>
    <col min="10247" max="10247" width="9.7109375" customWidth="1"/>
    <col min="10248" max="10248" width="11.42578125" customWidth="1"/>
    <col min="10249" max="10249" width="11.28515625" customWidth="1"/>
    <col min="10250" max="10250" width="13" customWidth="1"/>
    <col min="10251" max="10251" width="12.140625" customWidth="1"/>
    <col min="10252" max="10252" width="29.42578125" customWidth="1"/>
    <col min="10497" max="10497" width="5.85546875" customWidth="1"/>
    <col min="10498" max="10498" width="6.7109375" customWidth="1"/>
    <col min="10499" max="10499" width="60.85546875" customWidth="1"/>
    <col min="10500" max="10500" width="33.28515625" customWidth="1"/>
    <col min="10501" max="10501" width="8.5703125" customWidth="1"/>
    <col min="10502" max="10502" width="9" customWidth="1"/>
    <col min="10503" max="10503" width="9.7109375" customWidth="1"/>
    <col min="10504" max="10504" width="11.42578125" customWidth="1"/>
    <col min="10505" max="10505" width="11.28515625" customWidth="1"/>
    <col min="10506" max="10506" width="13" customWidth="1"/>
    <col min="10507" max="10507" width="12.140625" customWidth="1"/>
    <col min="10508" max="10508" width="29.42578125" customWidth="1"/>
    <col min="10753" max="10753" width="5.85546875" customWidth="1"/>
    <col min="10754" max="10754" width="6.7109375" customWidth="1"/>
    <col min="10755" max="10755" width="60.85546875" customWidth="1"/>
    <col min="10756" max="10756" width="33.28515625" customWidth="1"/>
    <col min="10757" max="10757" width="8.5703125" customWidth="1"/>
    <col min="10758" max="10758" width="9" customWidth="1"/>
    <col min="10759" max="10759" width="9.7109375" customWidth="1"/>
    <col min="10760" max="10760" width="11.42578125" customWidth="1"/>
    <col min="10761" max="10761" width="11.28515625" customWidth="1"/>
    <col min="10762" max="10762" width="13" customWidth="1"/>
    <col min="10763" max="10763" width="12.140625" customWidth="1"/>
    <col min="10764" max="10764" width="29.42578125" customWidth="1"/>
    <col min="11009" max="11009" width="5.85546875" customWidth="1"/>
    <col min="11010" max="11010" width="6.7109375" customWidth="1"/>
    <col min="11011" max="11011" width="60.85546875" customWidth="1"/>
    <col min="11012" max="11012" width="33.28515625" customWidth="1"/>
    <col min="11013" max="11013" width="8.5703125" customWidth="1"/>
    <col min="11014" max="11014" width="9" customWidth="1"/>
    <col min="11015" max="11015" width="9.7109375" customWidth="1"/>
    <col min="11016" max="11016" width="11.42578125" customWidth="1"/>
    <col min="11017" max="11017" width="11.28515625" customWidth="1"/>
    <col min="11018" max="11018" width="13" customWidth="1"/>
    <col min="11019" max="11019" width="12.140625" customWidth="1"/>
    <col min="11020" max="11020" width="29.42578125" customWidth="1"/>
    <col min="11265" max="11265" width="5.85546875" customWidth="1"/>
    <col min="11266" max="11266" width="6.7109375" customWidth="1"/>
    <col min="11267" max="11267" width="60.85546875" customWidth="1"/>
    <col min="11268" max="11268" width="33.28515625" customWidth="1"/>
    <col min="11269" max="11269" width="8.5703125" customWidth="1"/>
    <col min="11270" max="11270" width="9" customWidth="1"/>
    <col min="11271" max="11271" width="9.7109375" customWidth="1"/>
    <col min="11272" max="11272" width="11.42578125" customWidth="1"/>
    <col min="11273" max="11273" width="11.28515625" customWidth="1"/>
    <col min="11274" max="11274" width="13" customWidth="1"/>
    <col min="11275" max="11275" width="12.140625" customWidth="1"/>
    <col min="11276" max="11276" width="29.42578125" customWidth="1"/>
    <col min="11521" max="11521" width="5.85546875" customWidth="1"/>
    <col min="11522" max="11522" width="6.7109375" customWidth="1"/>
    <col min="11523" max="11523" width="60.85546875" customWidth="1"/>
    <col min="11524" max="11524" width="33.28515625" customWidth="1"/>
    <col min="11525" max="11525" width="8.5703125" customWidth="1"/>
    <col min="11526" max="11526" width="9" customWidth="1"/>
    <col min="11527" max="11527" width="9.7109375" customWidth="1"/>
    <col min="11528" max="11528" width="11.42578125" customWidth="1"/>
    <col min="11529" max="11529" width="11.28515625" customWidth="1"/>
    <col min="11530" max="11530" width="13" customWidth="1"/>
    <col min="11531" max="11531" width="12.140625" customWidth="1"/>
    <col min="11532" max="11532" width="29.42578125" customWidth="1"/>
    <col min="11777" max="11777" width="5.85546875" customWidth="1"/>
    <col min="11778" max="11778" width="6.7109375" customWidth="1"/>
    <col min="11779" max="11779" width="60.85546875" customWidth="1"/>
    <col min="11780" max="11780" width="33.28515625" customWidth="1"/>
    <col min="11781" max="11781" width="8.5703125" customWidth="1"/>
    <col min="11782" max="11782" width="9" customWidth="1"/>
    <col min="11783" max="11783" width="9.7109375" customWidth="1"/>
    <col min="11784" max="11784" width="11.42578125" customWidth="1"/>
    <col min="11785" max="11785" width="11.28515625" customWidth="1"/>
    <col min="11786" max="11786" width="13" customWidth="1"/>
    <col min="11787" max="11787" width="12.140625" customWidth="1"/>
    <col min="11788" max="11788" width="29.42578125" customWidth="1"/>
    <col min="12033" max="12033" width="5.85546875" customWidth="1"/>
    <col min="12034" max="12034" width="6.7109375" customWidth="1"/>
    <col min="12035" max="12035" width="60.85546875" customWidth="1"/>
    <col min="12036" max="12036" width="33.28515625" customWidth="1"/>
    <col min="12037" max="12037" width="8.5703125" customWidth="1"/>
    <col min="12038" max="12038" width="9" customWidth="1"/>
    <col min="12039" max="12039" width="9.7109375" customWidth="1"/>
    <col min="12040" max="12040" width="11.42578125" customWidth="1"/>
    <col min="12041" max="12041" width="11.28515625" customWidth="1"/>
    <col min="12042" max="12042" width="13" customWidth="1"/>
    <col min="12043" max="12043" width="12.140625" customWidth="1"/>
    <col min="12044" max="12044" width="29.42578125" customWidth="1"/>
    <col min="12289" max="12289" width="5.85546875" customWidth="1"/>
    <col min="12290" max="12290" width="6.7109375" customWidth="1"/>
    <col min="12291" max="12291" width="60.85546875" customWidth="1"/>
    <col min="12292" max="12292" width="33.28515625" customWidth="1"/>
    <col min="12293" max="12293" width="8.5703125" customWidth="1"/>
    <col min="12294" max="12294" width="9" customWidth="1"/>
    <col min="12295" max="12295" width="9.7109375" customWidth="1"/>
    <col min="12296" max="12296" width="11.42578125" customWidth="1"/>
    <col min="12297" max="12297" width="11.28515625" customWidth="1"/>
    <col min="12298" max="12298" width="13" customWidth="1"/>
    <col min="12299" max="12299" width="12.140625" customWidth="1"/>
    <col min="12300" max="12300" width="29.42578125" customWidth="1"/>
    <col min="12545" max="12545" width="5.85546875" customWidth="1"/>
    <col min="12546" max="12546" width="6.7109375" customWidth="1"/>
    <col min="12547" max="12547" width="60.85546875" customWidth="1"/>
    <col min="12548" max="12548" width="33.28515625" customWidth="1"/>
    <col min="12549" max="12549" width="8.5703125" customWidth="1"/>
    <col min="12550" max="12550" width="9" customWidth="1"/>
    <col min="12551" max="12551" width="9.7109375" customWidth="1"/>
    <col min="12552" max="12552" width="11.42578125" customWidth="1"/>
    <col min="12553" max="12553" width="11.28515625" customWidth="1"/>
    <col min="12554" max="12554" width="13" customWidth="1"/>
    <col min="12555" max="12555" width="12.140625" customWidth="1"/>
    <col min="12556" max="12556" width="29.42578125" customWidth="1"/>
    <col min="12801" max="12801" width="5.85546875" customWidth="1"/>
    <col min="12802" max="12802" width="6.7109375" customWidth="1"/>
    <col min="12803" max="12803" width="60.85546875" customWidth="1"/>
    <col min="12804" max="12804" width="33.28515625" customWidth="1"/>
    <col min="12805" max="12805" width="8.5703125" customWidth="1"/>
    <col min="12806" max="12806" width="9" customWidth="1"/>
    <col min="12807" max="12807" width="9.7109375" customWidth="1"/>
    <col min="12808" max="12808" width="11.42578125" customWidth="1"/>
    <col min="12809" max="12809" width="11.28515625" customWidth="1"/>
    <col min="12810" max="12810" width="13" customWidth="1"/>
    <col min="12811" max="12811" width="12.140625" customWidth="1"/>
    <col min="12812" max="12812" width="29.42578125" customWidth="1"/>
    <col min="13057" max="13057" width="5.85546875" customWidth="1"/>
    <col min="13058" max="13058" width="6.7109375" customWidth="1"/>
    <col min="13059" max="13059" width="60.85546875" customWidth="1"/>
    <col min="13060" max="13060" width="33.28515625" customWidth="1"/>
    <col min="13061" max="13061" width="8.5703125" customWidth="1"/>
    <col min="13062" max="13062" width="9" customWidth="1"/>
    <col min="13063" max="13063" width="9.7109375" customWidth="1"/>
    <col min="13064" max="13064" width="11.42578125" customWidth="1"/>
    <col min="13065" max="13065" width="11.28515625" customWidth="1"/>
    <col min="13066" max="13066" width="13" customWidth="1"/>
    <col min="13067" max="13067" width="12.140625" customWidth="1"/>
    <col min="13068" max="13068" width="29.42578125" customWidth="1"/>
    <col min="13313" max="13313" width="5.85546875" customWidth="1"/>
    <col min="13314" max="13314" width="6.7109375" customWidth="1"/>
    <col min="13315" max="13315" width="60.85546875" customWidth="1"/>
    <col min="13316" max="13316" width="33.28515625" customWidth="1"/>
    <col min="13317" max="13317" width="8.5703125" customWidth="1"/>
    <col min="13318" max="13318" width="9" customWidth="1"/>
    <col min="13319" max="13319" width="9.7109375" customWidth="1"/>
    <col min="13320" max="13320" width="11.42578125" customWidth="1"/>
    <col min="13321" max="13321" width="11.28515625" customWidth="1"/>
    <col min="13322" max="13322" width="13" customWidth="1"/>
    <col min="13323" max="13323" width="12.140625" customWidth="1"/>
    <col min="13324" max="13324" width="29.42578125" customWidth="1"/>
    <col min="13569" max="13569" width="5.85546875" customWidth="1"/>
    <col min="13570" max="13570" width="6.7109375" customWidth="1"/>
    <col min="13571" max="13571" width="60.85546875" customWidth="1"/>
    <col min="13572" max="13572" width="33.28515625" customWidth="1"/>
    <col min="13573" max="13573" width="8.5703125" customWidth="1"/>
    <col min="13574" max="13574" width="9" customWidth="1"/>
    <col min="13575" max="13575" width="9.7109375" customWidth="1"/>
    <col min="13576" max="13576" width="11.42578125" customWidth="1"/>
    <col min="13577" max="13577" width="11.28515625" customWidth="1"/>
    <col min="13578" max="13578" width="13" customWidth="1"/>
    <col min="13579" max="13579" width="12.140625" customWidth="1"/>
    <col min="13580" max="13580" width="29.42578125" customWidth="1"/>
    <col min="13825" max="13825" width="5.85546875" customWidth="1"/>
    <col min="13826" max="13826" width="6.7109375" customWidth="1"/>
    <col min="13827" max="13827" width="60.85546875" customWidth="1"/>
    <col min="13828" max="13828" width="33.28515625" customWidth="1"/>
    <col min="13829" max="13829" width="8.5703125" customWidth="1"/>
    <col min="13830" max="13830" width="9" customWidth="1"/>
    <col min="13831" max="13831" width="9.7109375" customWidth="1"/>
    <col min="13832" max="13832" width="11.42578125" customWidth="1"/>
    <col min="13833" max="13833" width="11.28515625" customWidth="1"/>
    <col min="13834" max="13834" width="13" customWidth="1"/>
    <col min="13835" max="13835" width="12.140625" customWidth="1"/>
    <col min="13836" max="13836" width="29.42578125" customWidth="1"/>
    <col min="14081" max="14081" width="5.85546875" customWidth="1"/>
    <col min="14082" max="14082" width="6.7109375" customWidth="1"/>
    <col min="14083" max="14083" width="60.85546875" customWidth="1"/>
    <col min="14084" max="14084" width="33.28515625" customWidth="1"/>
    <col min="14085" max="14085" width="8.5703125" customWidth="1"/>
    <col min="14086" max="14086" width="9" customWidth="1"/>
    <col min="14087" max="14087" width="9.7109375" customWidth="1"/>
    <col min="14088" max="14088" width="11.42578125" customWidth="1"/>
    <col min="14089" max="14089" width="11.28515625" customWidth="1"/>
    <col min="14090" max="14090" width="13" customWidth="1"/>
    <col min="14091" max="14091" width="12.140625" customWidth="1"/>
    <col min="14092" max="14092" width="29.42578125" customWidth="1"/>
    <col min="14337" max="14337" width="5.85546875" customWidth="1"/>
    <col min="14338" max="14338" width="6.7109375" customWidth="1"/>
    <col min="14339" max="14339" width="60.85546875" customWidth="1"/>
    <col min="14340" max="14340" width="33.28515625" customWidth="1"/>
    <col min="14341" max="14341" width="8.5703125" customWidth="1"/>
    <col min="14342" max="14342" width="9" customWidth="1"/>
    <col min="14343" max="14343" width="9.7109375" customWidth="1"/>
    <col min="14344" max="14344" width="11.42578125" customWidth="1"/>
    <col min="14345" max="14345" width="11.28515625" customWidth="1"/>
    <col min="14346" max="14346" width="13" customWidth="1"/>
    <col min="14347" max="14347" width="12.140625" customWidth="1"/>
    <col min="14348" max="14348" width="29.42578125" customWidth="1"/>
    <col min="14593" max="14593" width="5.85546875" customWidth="1"/>
    <col min="14594" max="14594" width="6.7109375" customWidth="1"/>
    <col min="14595" max="14595" width="60.85546875" customWidth="1"/>
    <col min="14596" max="14596" width="33.28515625" customWidth="1"/>
    <col min="14597" max="14597" width="8.5703125" customWidth="1"/>
    <col min="14598" max="14598" width="9" customWidth="1"/>
    <col min="14599" max="14599" width="9.7109375" customWidth="1"/>
    <col min="14600" max="14600" width="11.42578125" customWidth="1"/>
    <col min="14601" max="14601" width="11.28515625" customWidth="1"/>
    <col min="14602" max="14602" width="13" customWidth="1"/>
    <col min="14603" max="14603" width="12.140625" customWidth="1"/>
    <col min="14604" max="14604" width="29.42578125" customWidth="1"/>
    <col min="14849" max="14849" width="5.85546875" customWidth="1"/>
    <col min="14850" max="14850" width="6.7109375" customWidth="1"/>
    <col min="14851" max="14851" width="60.85546875" customWidth="1"/>
    <col min="14852" max="14852" width="33.28515625" customWidth="1"/>
    <col min="14853" max="14853" width="8.5703125" customWidth="1"/>
    <col min="14854" max="14854" width="9" customWidth="1"/>
    <col min="14855" max="14855" width="9.7109375" customWidth="1"/>
    <col min="14856" max="14856" width="11.42578125" customWidth="1"/>
    <col min="14857" max="14857" width="11.28515625" customWidth="1"/>
    <col min="14858" max="14858" width="13" customWidth="1"/>
    <col min="14859" max="14859" width="12.140625" customWidth="1"/>
    <col min="14860" max="14860" width="29.42578125" customWidth="1"/>
    <col min="15105" max="15105" width="5.85546875" customWidth="1"/>
    <col min="15106" max="15106" width="6.7109375" customWidth="1"/>
    <col min="15107" max="15107" width="60.85546875" customWidth="1"/>
    <col min="15108" max="15108" width="33.28515625" customWidth="1"/>
    <col min="15109" max="15109" width="8.5703125" customWidth="1"/>
    <col min="15110" max="15110" width="9" customWidth="1"/>
    <col min="15111" max="15111" width="9.7109375" customWidth="1"/>
    <col min="15112" max="15112" width="11.42578125" customWidth="1"/>
    <col min="15113" max="15113" width="11.28515625" customWidth="1"/>
    <col min="15114" max="15114" width="13" customWidth="1"/>
    <col min="15115" max="15115" width="12.140625" customWidth="1"/>
    <col min="15116" max="15116" width="29.42578125" customWidth="1"/>
    <col min="15361" max="15361" width="5.85546875" customWidth="1"/>
    <col min="15362" max="15362" width="6.7109375" customWidth="1"/>
    <col min="15363" max="15363" width="60.85546875" customWidth="1"/>
    <col min="15364" max="15364" width="33.28515625" customWidth="1"/>
    <col min="15365" max="15365" width="8.5703125" customWidth="1"/>
    <col min="15366" max="15366" width="9" customWidth="1"/>
    <col min="15367" max="15367" width="9.7109375" customWidth="1"/>
    <col min="15368" max="15368" width="11.42578125" customWidth="1"/>
    <col min="15369" max="15369" width="11.28515625" customWidth="1"/>
    <col min="15370" max="15370" width="13" customWidth="1"/>
    <col min="15371" max="15371" width="12.140625" customWidth="1"/>
    <col min="15372" max="15372" width="29.42578125" customWidth="1"/>
    <col min="15617" max="15617" width="5.85546875" customWidth="1"/>
    <col min="15618" max="15618" width="6.7109375" customWidth="1"/>
    <col min="15619" max="15619" width="60.85546875" customWidth="1"/>
    <col min="15620" max="15620" width="33.28515625" customWidth="1"/>
    <col min="15621" max="15621" width="8.5703125" customWidth="1"/>
    <col min="15622" max="15622" width="9" customWidth="1"/>
    <col min="15623" max="15623" width="9.7109375" customWidth="1"/>
    <col min="15624" max="15624" width="11.42578125" customWidth="1"/>
    <col min="15625" max="15625" width="11.28515625" customWidth="1"/>
    <col min="15626" max="15626" width="13" customWidth="1"/>
    <col min="15627" max="15627" width="12.140625" customWidth="1"/>
    <col min="15628" max="15628" width="29.42578125" customWidth="1"/>
    <col min="15873" max="15873" width="5.85546875" customWidth="1"/>
    <col min="15874" max="15874" width="6.7109375" customWidth="1"/>
    <col min="15875" max="15875" width="60.85546875" customWidth="1"/>
    <col min="15876" max="15876" width="33.28515625" customWidth="1"/>
    <col min="15877" max="15877" width="8.5703125" customWidth="1"/>
    <col min="15878" max="15878" width="9" customWidth="1"/>
    <col min="15879" max="15879" width="9.7109375" customWidth="1"/>
    <col min="15880" max="15880" width="11.42578125" customWidth="1"/>
    <col min="15881" max="15881" width="11.28515625" customWidth="1"/>
    <col min="15882" max="15882" width="13" customWidth="1"/>
    <col min="15883" max="15883" width="12.140625" customWidth="1"/>
    <col min="15884" max="15884" width="29.42578125" customWidth="1"/>
    <col min="16129" max="16129" width="5.85546875" customWidth="1"/>
    <col min="16130" max="16130" width="6.7109375" customWidth="1"/>
    <col min="16131" max="16131" width="60.85546875" customWidth="1"/>
    <col min="16132" max="16132" width="33.28515625" customWidth="1"/>
    <col min="16133" max="16133" width="8.5703125" customWidth="1"/>
    <col min="16134" max="16134" width="9" customWidth="1"/>
    <col min="16135" max="16135" width="9.7109375" customWidth="1"/>
    <col min="16136" max="16136" width="11.42578125" customWidth="1"/>
    <col min="16137" max="16137" width="11.28515625" customWidth="1"/>
    <col min="16138" max="16138" width="13" customWidth="1"/>
    <col min="16139" max="16139" width="12.140625" customWidth="1"/>
    <col min="16140" max="16140" width="29.42578125" customWidth="1"/>
  </cols>
  <sheetData>
    <row r="1" spans="1:12" s="11" customFormat="1" ht="27" customHeight="1" x14ac:dyDescent="0.25">
      <c r="A1" s="405" t="s">
        <v>38</v>
      </c>
      <c r="B1" s="405"/>
      <c r="C1" s="7" t="s">
        <v>39</v>
      </c>
      <c r="D1" s="8" t="s">
        <v>40</v>
      </c>
      <c r="E1" s="9" t="s">
        <v>41</v>
      </c>
      <c r="F1" s="406" t="s">
        <v>42</v>
      </c>
      <c r="G1" s="406"/>
      <c r="H1" s="407" t="s">
        <v>43</v>
      </c>
      <c r="I1" s="407"/>
      <c r="J1" s="408" t="s">
        <v>44</v>
      </c>
      <c r="K1" s="408"/>
      <c r="L1" s="10" t="s">
        <v>45</v>
      </c>
    </row>
    <row r="2" spans="1:12" s="21" customFormat="1" ht="24" customHeight="1" x14ac:dyDescent="0.25">
      <c r="A2" s="409" t="s">
        <v>46</v>
      </c>
      <c r="B2" s="409"/>
      <c r="C2" s="12" t="s">
        <v>47</v>
      </c>
      <c r="D2" s="13" t="s">
        <v>48</v>
      </c>
      <c r="E2" s="14" t="s">
        <v>49</v>
      </c>
      <c r="F2" s="15" t="s">
        <v>50</v>
      </c>
      <c r="G2" s="16" t="s">
        <v>51</v>
      </c>
      <c r="H2" s="17" t="s">
        <v>52</v>
      </c>
      <c r="I2" s="17" t="s">
        <v>53</v>
      </c>
      <c r="J2" s="18" t="s">
        <v>54</v>
      </c>
      <c r="K2" s="19" t="s">
        <v>53</v>
      </c>
      <c r="L2" s="20"/>
    </row>
    <row r="3" spans="1:12" s="3" customFormat="1" ht="13.5" customHeight="1" thickBot="1" x14ac:dyDescent="0.3">
      <c r="A3" s="404">
        <v>1</v>
      </c>
      <c r="B3" s="404"/>
      <c r="C3" s="22">
        <v>2</v>
      </c>
      <c r="D3" s="23">
        <v>3</v>
      </c>
      <c r="E3" s="24">
        <v>4</v>
      </c>
      <c r="F3" s="23">
        <v>5</v>
      </c>
      <c r="G3" s="25">
        <v>6</v>
      </c>
      <c r="H3" s="26">
        <v>7</v>
      </c>
      <c r="I3" s="27">
        <v>8</v>
      </c>
      <c r="J3" s="22">
        <v>9</v>
      </c>
      <c r="K3" s="28">
        <v>10</v>
      </c>
      <c r="L3" s="29">
        <v>11</v>
      </c>
    </row>
    <row r="4" spans="1:12" s="3" customFormat="1" x14ac:dyDescent="0.25">
      <c r="A4" s="30"/>
      <c r="B4" s="31"/>
      <c r="C4" s="31" t="s">
        <v>55</v>
      </c>
      <c r="D4" s="32"/>
      <c r="E4" s="33"/>
      <c r="F4" s="32"/>
      <c r="G4" s="34"/>
      <c r="H4" s="35"/>
      <c r="I4" s="36"/>
      <c r="J4" s="31"/>
      <c r="K4" s="37"/>
      <c r="L4" s="38"/>
    </row>
    <row r="5" spans="1:12" s="3" customFormat="1" x14ac:dyDescent="0.25">
      <c r="A5" s="30"/>
      <c r="B5" s="31"/>
      <c r="C5" s="31"/>
      <c r="D5" s="32"/>
      <c r="E5" s="33"/>
      <c r="F5" s="32"/>
      <c r="G5" s="34"/>
      <c r="H5" s="35"/>
      <c r="I5" s="36"/>
      <c r="J5" s="31"/>
      <c r="K5" s="37"/>
      <c r="L5" s="38"/>
    </row>
    <row r="6" spans="1:12" s="3" customFormat="1" x14ac:dyDescent="0.25">
      <c r="A6" s="30"/>
      <c r="B6" s="31"/>
      <c r="C6" s="31" t="s">
        <v>56</v>
      </c>
      <c r="D6" s="32"/>
      <c r="E6" s="33"/>
      <c r="F6" s="32"/>
      <c r="G6" s="34"/>
      <c r="H6" s="35"/>
      <c r="I6" s="36"/>
      <c r="J6" s="31"/>
      <c r="K6" s="37"/>
      <c r="L6" s="38"/>
    </row>
    <row r="7" spans="1:12" s="3" customFormat="1" x14ac:dyDescent="0.25">
      <c r="A7" s="30"/>
      <c r="B7" s="31"/>
      <c r="C7" s="31" t="s">
        <v>57</v>
      </c>
      <c r="D7" s="32"/>
      <c r="E7" s="33"/>
      <c r="F7" s="32"/>
      <c r="G7" s="34"/>
      <c r="H7" s="35"/>
      <c r="I7" s="36"/>
      <c r="J7" s="31"/>
      <c r="K7" s="37"/>
      <c r="L7" s="38"/>
    </row>
    <row r="8" spans="1:12" s="3" customFormat="1" x14ac:dyDescent="0.25">
      <c r="A8" s="30"/>
      <c r="B8" s="31"/>
      <c r="C8" s="31" t="s">
        <v>58</v>
      </c>
      <c r="D8" s="32"/>
      <c r="E8" s="33"/>
      <c r="F8" s="32"/>
      <c r="G8" s="34"/>
      <c r="H8" s="35"/>
      <c r="I8" s="36"/>
      <c r="J8" s="31"/>
      <c r="K8" s="37"/>
      <c r="L8" s="38"/>
    </row>
    <row r="9" spans="1:12" s="3" customFormat="1" x14ac:dyDescent="0.25">
      <c r="A9" s="39"/>
      <c r="B9" s="40"/>
      <c r="C9" s="40"/>
      <c r="D9" s="41"/>
      <c r="E9" s="42"/>
      <c r="F9" s="43"/>
      <c r="G9" s="40"/>
      <c r="H9" s="44"/>
      <c r="I9" s="45"/>
      <c r="J9" s="46"/>
      <c r="K9" s="47"/>
      <c r="L9" s="48"/>
    </row>
    <row r="10" spans="1:12" s="3" customFormat="1" x14ac:dyDescent="0.25">
      <c r="A10" s="49"/>
      <c r="B10" s="50"/>
      <c r="C10" s="51" t="s">
        <v>59</v>
      </c>
      <c r="D10" s="52"/>
      <c r="E10" s="53"/>
      <c r="F10" s="54"/>
      <c r="G10" s="55"/>
      <c r="H10" s="55"/>
      <c r="I10" s="55"/>
      <c r="J10" s="56"/>
      <c r="K10" s="57"/>
      <c r="L10" s="48"/>
    </row>
    <row r="11" spans="1:12" s="3" customFormat="1" ht="25.5" x14ac:dyDescent="0.25">
      <c r="A11" s="49">
        <v>1</v>
      </c>
      <c r="B11" s="50">
        <v>1</v>
      </c>
      <c r="C11" s="58" t="s">
        <v>60</v>
      </c>
      <c r="D11" s="59" t="s">
        <v>61</v>
      </c>
      <c r="E11" s="59" t="s">
        <v>12</v>
      </c>
      <c r="F11" s="60">
        <v>1</v>
      </c>
      <c r="G11" s="53"/>
      <c r="H11" s="55"/>
      <c r="I11" s="55"/>
      <c r="J11" s="56">
        <f t="shared" ref="J11:J23" si="0">F11*H11</f>
        <v>0</v>
      </c>
      <c r="K11" s="57">
        <f t="shared" ref="K11:K23" si="1">F11*I11</f>
        <v>0</v>
      </c>
      <c r="L11" s="48"/>
    </row>
    <row r="12" spans="1:12" s="3" customFormat="1" x14ac:dyDescent="0.25">
      <c r="A12" s="49">
        <v>1</v>
      </c>
      <c r="B12" s="50">
        <v>2</v>
      </c>
      <c r="C12" s="61" t="s">
        <v>62</v>
      </c>
      <c r="D12" s="62" t="s">
        <v>63</v>
      </c>
      <c r="E12" s="60" t="s">
        <v>12</v>
      </c>
      <c r="F12" s="60">
        <v>2</v>
      </c>
      <c r="G12" s="53"/>
      <c r="H12" s="55"/>
      <c r="I12" s="55"/>
      <c r="J12" s="56">
        <f t="shared" si="0"/>
        <v>0</v>
      </c>
      <c r="K12" s="57">
        <f t="shared" si="1"/>
        <v>0</v>
      </c>
      <c r="L12" s="48"/>
    </row>
    <row r="13" spans="1:12" s="3" customFormat="1" x14ac:dyDescent="0.25">
      <c r="A13" s="49">
        <v>1</v>
      </c>
      <c r="B13" s="50">
        <v>3</v>
      </c>
      <c r="C13" s="61" t="s">
        <v>64</v>
      </c>
      <c r="D13" s="59" t="s">
        <v>65</v>
      </c>
      <c r="E13" s="60" t="s">
        <v>12</v>
      </c>
      <c r="F13" s="60">
        <v>2</v>
      </c>
      <c r="G13" s="55"/>
      <c r="H13" s="55"/>
      <c r="I13" s="55"/>
      <c r="J13" s="56">
        <f t="shared" si="0"/>
        <v>0</v>
      </c>
      <c r="K13" s="57">
        <f t="shared" si="1"/>
        <v>0</v>
      </c>
      <c r="L13" s="48"/>
    </row>
    <row r="14" spans="1:12" s="3" customFormat="1" x14ac:dyDescent="0.25">
      <c r="A14" s="49">
        <v>1</v>
      </c>
      <c r="B14" s="50">
        <v>4</v>
      </c>
      <c r="C14" s="61" t="s">
        <v>66</v>
      </c>
      <c r="D14" s="59" t="s">
        <v>67</v>
      </c>
      <c r="E14" s="59" t="s">
        <v>12</v>
      </c>
      <c r="F14" s="60">
        <v>2</v>
      </c>
      <c r="G14" s="55"/>
      <c r="H14" s="55"/>
      <c r="I14" s="55"/>
      <c r="J14" s="56">
        <f t="shared" si="0"/>
        <v>0</v>
      </c>
      <c r="K14" s="57">
        <f t="shared" si="1"/>
        <v>0</v>
      </c>
      <c r="L14" s="48"/>
    </row>
    <row r="15" spans="1:12" s="3" customFormat="1" ht="25.5" x14ac:dyDescent="0.25">
      <c r="A15" s="49">
        <v>1</v>
      </c>
      <c r="B15" s="50">
        <v>5</v>
      </c>
      <c r="C15" s="63" t="s">
        <v>68</v>
      </c>
      <c r="D15" s="41" t="s">
        <v>69</v>
      </c>
      <c r="E15" s="59" t="s">
        <v>12</v>
      </c>
      <c r="F15" s="59">
        <v>3</v>
      </c>
      <c r="G15" s="64"/>
      <c r="H15" s="64"/>
      <c r="I15" s="64"/>
      <c r="J15" s="64">
        <f t="shared" si="0"/>
        <v>0</v>
      </c>
      <c r="K15" s="65">
        <f t="shared" si="1"/>
        <v>0</v>
      </c>
      <c r="L15" s="48"/>
    </row>
    <row r="16" spans="1:12" s="3" customFormat="1" ht="25.5" x14ac:dyDescent="0.25">
      <c r="A16" s="49">
        <v>1</v>
      </c>
      <c r="B16" s="50">
        <v>6</v>
      </c>
      <c r="C16" s="63" t="s">
        <v>70</v>
      </c>
      <c r="D16" s="52" t="s">
        <v>71</v>
      </c>
      <c r="E16" s="52" t="s">
        <v>12</v>
      </c>
      <c r="F16" s="53">
        <v>1</v>
      </c>
      <c r="G16" s="66"/>
      <c r="H16" s="55"/>
      <c r="I16" s="55"/>
      <c r="J16" s="67">
        <f t="shared" si="0"/>
        <v>0</v>
      </c>
      <c r="K16" s="65">
        <f t="shared" si="1"/>
        <v>0</v>
      </c>
      <c r="L16" s="48"/>
    </row>
    <row r="17" spans="1:12" s="3" customFormat="1" x14ac:dyDescent="0.25">
      <c r="A17" s="39">
        <v>1</v>
      </c>
      <c r="B17" s="50">
        <v>7</v>
      </c>
      <c r="C17" s="68" t="s">
        <v>72</v>
      </c>
      <c r="D17" s="69" t="s">
        <v>73</v>
      </c>
      <c r="E17" s="70" t="s">
        <v>12</v>
      </c>
      <c r="F17" s="53">
        <v>4</v>
      </c>
      <c r="G17" s="42"/>
      <c r="H17" s="55"/>
      <c r="I17" s="55"/>
      <c r="J17" s="71">
        <f t="shared" si="0"/>
        <v>0</v>
      </c>
      <c r="K17" s="47">
        <f t="shared" si="1"/>
        <v>0</v>
      </c>
      <c r="L17" s="48"/>
    </row>
    <row r="18" spans="1:12" s="3" customFormat="1" ht="25.5" x14ac:dyDescent="0.25">
      <c r="A18" s="39">
        <v>1</v>
      </c>
      <c r="B18" s="50">
        <v>8</v>
      </c>
      <c r="C18" s="63" t="s">
        <v>74</v>
      </c>
      <c r="D18" s="69" t="s">
        <v>75</v>
      </c>
      <c r="E18" s="72" t="s">
        <v>12</v>
      </c>
      <c r="F18" s="53">
        <v>5</v>
      </c>
      <c r="G18" s="72"/>
      <c r="H18" s="55"/>
      <c r="I18" s="55"/>
      <c r="J18" s="65">
        <f t="shared" si="0"/>
        <v>0</v>
      </c>
      <c r="K18" s="47">
        <f t="shared" si="1"/>
        <v>0</v>
      </c>
      <c r="L18" s="48"/>
    </row>
    <row r="19" spans="1:12" s="3" customFormat="1" ht="30" x14ac:dyDescent="0.25">
      <c r="A19" s="39">
        <v>1</v>
      </c>
      <c r="B19" s="50">
        <v>9</v>
      </c>
      <c r="C19" s="73" t="s">
        <v>76</v>
      </c>
      <c r="D19" s="69" t="s">
        <v>75</v>
      </c>
      <c r="E19" s="72" t="s">
        <v>12</v>
      </c>
      <c r="F19" s="53">
        <v>3</v>
      </c>
      <c r="G19" s="42"/>
      <c r="H19" s="55"/>
      <c r="I19" s="55"/>
      <c r="J19" s="65">
        <f t="shared" si="0"/>
        <v>0</v>
      </c>
      <c r="K19" s="47">
        <f t="shared" si="1"/>
        <v>0</v>
      </c>
      <c r="L19" s="48"/>
    </row>
    <row r="20" spans="1:12" s="3" customFormat="1" x14ac:dyDescent="0.25">
      <c r="A20" s="39">
        <v>1</v>
      </c>
      <c r="B20" s="50">
        <v>10</v>
      </c>
      <c r="C20" s="68" t="s">
        <v>77</v>
      </c>
      <c r="D20" s="52" t="s">
        <v>63</v>
      </c>
      <c r="E20" s="72" t="s">
        <v>12</v>
      </c>
      <c r="F20" s="53">
        <v>2</v>
      </c>
      <c r="G20" s="42"/>
      <c r="H20" s="55"/>
      <c r="I20" s="55"/>
      <c r="J20" s="71">
        <f t="shared" si="0"/>
        <v>0</v>
      </c>
      <c r="K20" s="47">
        <f t="shared" si="1"/>
        <v>0</v>
      </c>
      <c r="L20" s="48"/>
    </row>
    <row r="21" spans="1:12" s="3" customFormat="1" x14ac:dyDescent="0.25">
      <c r="A21" s="39">
        <v>1</v>
      </c>
      <c r="B21" s="50">
        <v>11</v>
      </c>
      <c r="C21" s="68" t="s">
        <v>78</v>
      </c>
      <c r="D21" s="52" t="s">
        <v>79</v>
      </c>
      <c r="E21" s="72" t="s">
        <v>0</v>
      </c>
      <c r="F21" s="53">
        <v>7</v>
      </c>
      <c r="G21" s="42"/>
      <c r="H21" s="55"/>
      <c r="I21" s="55"/>
      <c r="J21" s="71">
        <f t="shared" si="0"/>
        <v>0</v>
      </c>
      <c r="K21" s="47">
        <f t="shared" si="1"/>
        <v>0</v>
      </c>
      <c r="L21" s="48"/>
    </row>
    <row r="22" spans="1:12" s="3" customFormat="1" x14ac:dyDescent="0.25">
      <c r="A22" s="39">
        <v>1</v>
      </c>
      <c r="B22" s="50">
        <v>12</v>
      </c>
      <c r="C22" s="73" t="s">
        <v>80</v>
      </c>
      <c r="D22" s="52" t="s">
        <v>81</v>
      </c>
      <c r="E22" s="72" t="s">
        <v>0</v>
      </c>
      <c r="F22" s="53">
        <v>4</v>
      </c>
      <c r="G22" s="42"/>
      <c r="H22" s="55"/>
      <c r="I22" s="55"/>
      <c r="J22" s="71">
        <f t="shared" si="0"/>
        <v>0</v>
      </c>
      <c r="K22" s="47">
        <f t="shared" si="1"/>
        <v>0</v>
      </c>
      <c r="L22" s="48"/>
    </row>
    <row r="23" spans="1:12" s="3" customFormat="1" ht="24" x14ac:dyDescent="0.25">
      <c r="A23" s="39">
        <v>1</v>
      </c>
      <c r="B23" s="50">
        <v>13</v>
      </c>
      <c r="C23" s="68" t="s">
        <v>82</v>
      </c>
      <c r="D23" s="70" t="s">
        <v>83</v>
      </c>
      <c r="E23" s="70" t="s">
        <v>0</v>
      </c>
      <c r="F23" s="53">
        <v>64</v>
      </c>
      <c r="G23" s="74"/>
      <c r="H23" s="55"/>
      <c r="I23" s="55"/>
      <c r="J23" s="71">
        <f t="shared" si="0"/>
        <v>0</v>
      </c>
      <c r="K23" s="47">
        <f t="shared" si="1"/>
        <v>0</v>
      </c>
      <c r="L23" s="48"/>
    </row>
    <row r="24" spans="1:12" s="3" customFormat="1" x14ac:dyDescent="0.25">
      <c r="A24" s="39"/>
      <c r="B24" s="50"/>
      <c r="C24" s="68"/>
      <c r="D24" s="70"/>
      <c r="E24" s="70"/>
      <c r="F24" s="53"/>
      <c r="G24" s="74"/>
      <c r="H24" s="55"/>
      <c r="I24" s="55"/>
      <c r="J24" s="71"/>
      <c r="K24" s="47"/>
      <c r="L24" s="48"/>
    </row>
    <row r="25" spans="1:12" s="3" customFormat="1" x14ac:dyDescent="0.25">
      <c r="A25" s="39"/>
      <c r="B25" s="50"/>
      <c r="C25" s="51" t="s">
        <v>84</v>
      </c>
      <c r="D25" s="70"/>
      <c r="E25" s="70"/>
      <c r="F25" s="53"/>
      <c r="G25" s="74"/>
      <c r="H25" s="55"/>
      <c r="I25" s="55"/>
      <c r="J25" s="71"/>
      <c r="K25" s="47"/>
      <c r="L25" s="48"/>
    </row>
    <row r="26" spans="1:12" s="3" customFormat="1" ht="25.5" x14ac:dyDescent="0.25">
      <c r="A26" s="39">
        <v>2</v>
      </c>
      <c r="B26" s="50">
        <v>1</v>
      </c>
      <c r="C26" s="58" t="s">
        <v>60</v>
      </c>
      <c r="D26" s="59" t="s">
        <v>61</v>
      </c>
      <c r="E26" s="59" t="s">
        <v>12</v>
      </c>
      <c r="F26" s="60">
        <v>1</v>
      </c>
      <c r="G26" s="53"/>
      <c r="H26" s="55"/>
      <c r="I26" s="55"/>
      <c r="J26" s="56">
        <f t="shared" ref="J26:J36" si="2">F26*H26</f>
        <v>0</v>
      </c>
      <c r="K26" s="57">
        <f t="shared" ref="K26:K36" si="3">F26*I26</f>
        <v>0</v>
      </c>
      <c r="L26" s="48"/>
    </row>
    <row r="27" spans="1:12" s="3" customFormat="1" x14ac:dyDescent="0.25">
      <c r="A27" s="39">
        <v>2</v>
      </c>
      <c r="B27" s="50">
        <v>2</v>
      </c>
      <c r="C27" s="61" t="s">
        <v>62</v>
      </c>
      <c r="D27" s="62" t="s">
        <v>63</v>
      </c>
      <c r="E27" s="60" t="s">
        <v>12</v>
      </c>
      <c r="F27" s="60">
        <v>2</v>
      </c>
      <c r="G27" s="53"/>
      <c r="H27" s="55"/>
      <c r="I27" s="55"/>
      <c r="J27" s="56">
        <f t="shared" si="2"/>
        <v>0</v>
      </c>
      <c r="K27" s="57">
        <f t="shared" si="3"/>
        <v>0</v>
      </c>
      <c r="L27" s="48"/>
    </row>
    <row r="28" spans="1:12" s="3" customFormat="1" x14ac:dyDescent="0.25">
      <c r="A28" s="39">
        <v>2</v>
      </c>
      <c r="B28" s="50">
        <v>3</v>
      </c>
      <c r="C28" s="61" t="s">
        <v>64</v>
      </c>
      <c r="D28" s="59" t="s">
        <v>65</v>
      </c>
      <c r="E28" s="60" t="s">
        <v>12</v>
      </c>
      <c r="F28" s="60">
        <v>2</v>
      </c>
      <c r="G28" s="55"/>
      <c r="H28" s="55"/>
      <c r="I28" s="55"/>
      <c r="J28" s="56">
        <f t="shared" si="2"/>
        <v>0</v>
      </c>
      <c r="K28" s="57">
        <f t="shared" si="3"/>
        <v>0</v>
      </c>
      <c r="L28" s="48"/>
    </row>
    <row r="29" spans="1:12" s="3" customFormat="1" x14ac:dyDescent="0.25">
      <c r="A29" s="39">
        <v>2</v>
      </c>
      <c r="B29" s="50">
        <v>4</v>
      </c>
      <c r="C29" s="68" t="s">
        <v>72</v>
      </c>
      <c r="D29" s="69" t="s">
        <v>73</v>
      </c>
      <c r="E29" s="70" t="s">
        <v>12</v>
      </c>
      <c r="F29" s="53">
        <v>4</v>
      </c>
      <c r="G29" s="42"/>
      <c r="H29" s="55"/>
      <c r="I29" s="55"/>
      <c r="J29" s="71">
        <f t="shared" si="2"/>
        <v>0</v>
      </c>
      <c r="K29" s="47">
        <f t="shared" si="3"/>
        <v>0</v>
      </c>
      <c r="L29" s="48"/>
    </row>
    <row r="30" spans="1:12" s="3" customFormat="1" ht="25.5" x14ac:dyDescent="0.25">
      <c r="A30" s="39">
        <v>2</v>
      </c>
      <c r="B30" s="50">
        <v>5</v>
      </c>
      <c r="C30" s="63" t="s">
        <v>85</v>
      </c>
      <c r="D30" s="69" t="s">
        <v>75</v>
      </c>
      <c r="E30" s="72" t="s">
        <v>12</v>
      </c>
      <c r="F30" s="53">
        <v>4</v>
      </c>
      <c r="G30" s="72"/>
      <c r="H30" s="55"/>
      <c r="I30" s="55"/>
      <c r="J30" s="65">
        <f t="shared" si="2"/>
        <v>0</v>
      </c>
      <c r="K30" s="47">
        <f t="shared" si="3"/>
        <v>0</v>
      </c>
      <c r="L30" s="48"/>
    </row>
    <row r="31" spans="1:12" s="3" customFormat="1" ht="30" x14ac:dyDescent="0.25">
      <c r="A31" s="39">
        <v>2</v>
      </c>
      <c r="B31" s="50">
        <v>6</v>
      </c>
      <c r="C31" s="73" t="s">
        <v>86</v>
      </c>
      <c r="D31" s="69" t="s">
        <v>75</v>
      </c>
      <c r="E31" s="72" t="s">
        <v>12</v>
      </c>
      <c r="F31" s="53">
        <v>4</v>
      </c>
      <c r="G31" s="42"/>
      <c r="H31" s="55"/>
      <c r="I31" s="55"/>
      <c r="J31" s="65">
        <f t="shared" si="2"/>
        <v>0</v>
      </c>
      <c r="K31" s="47">
        <f t="shared" si="3"/>
        <v>0</v>
      </c>
      <c r="L31" s="48"/>
    </row>
    <row r="32" spans="1:12" s="3" customFormat="1" x14ac:dyDescent="0.25">
      <c r="A32" s="39">
        <v>2</v>
      </c>
      <c r="B32" s="50">
        <v>7</v>
      </c>
      <c r="C32" s="73" t="s">
        <v>80</v>
      </c>
      <c r="D32" s="52" t="s">
        <v>81</v>
      </c>
      <c r="E32" s="72" t="s">
        <v>0</v>
      </c>
      <c r="F32" s="53">
        <v>4</v>
      </c>
      <c r="G32" s="42"/>
      <c r="H32" s="55"/>
      <c r="I32" s="55"/>
      <c r="J32" s="71">
        <f t="shared" si="2"/>
        <v>0</v>
      </c>
      <c r="K32" s="47">
        <f t="shared" si="3"/>
        <v>0</v>
      </c>
      <c r="L32" s="48"/>
    </row>
    <row r="33" spans="1:12" s="3" customFormat="1" x14ac:dyDescent="0.25">
      <c r="A33" s="39">
        <v>2</v>
      </c>
      <c r="B33" s="50">
        <v>8</v>
      </c>
      <c r="C33" s="68" t="s">
        <v>77</v>
      </c>
      <c r="D33" s="52" t="s">
        <v>63</v>
      </c>
      <c r="E33" s="72" t="s">
        <v>12</v>
      </c>
      <c r="F33" s="53">
        <v>2</v>
      </c>
      <c r="G33" s="42"/>
      <c r="H33" s="55"/>
      <c r="I33" s="55"/>
      <c r="J33" s="71">
        <f t="shared" si="2"/>
        <v>0</v>
      </c>
      <c r="K33" s="47">
        <f t="shared" si="3"/>
        <v>0</v>
      </c>
      <c r="L33" s="48"/>
    </row>
    <row r="34" spans="1:12" s="3" customFormat="1" x14ac:dyDescent="0.25">
      <c r="A34" s="39">
        <v>2</v>
      </c>
      <c r="B34" s="50">
        <v>9</v>
      </c>
      <c r="C34" s="68" t="s">
        <v>78</v>
      </c>
      <c r="D34" s="52" t="s">
        <v>79</v>
      </c>
      <c r="E34" s="72" t="s">
        <v>0</v>
      </c>
      <c r="F34" s="53">
        <v>3</v>
      </c>
      <c r="G34" s="42"/>
      <c r="H34" s="55"/>
      <c r="I34" s="55"/>
      <c r="J34" s="71">
        <f t="shared" si="2"/>
        <v>0</v>
      </c>
      <c r="K34" s="47">
        <f t="shared" si="3"/>
        <v>0</v>
      </c>
      <c r="L34" s="48"/>
    </row>
    <row r="35" spans="1:12" s="3" customFormat="1" x14ac:dyDescent="0.25">
      <c r="A35" s="39">
        <v>2</v>
      </c>
      <c r="B35" s="50">
        <v>10</v>
      </c>
      <c r="C35" s="73" t="s">
        <v>87</v>
      </c>
      <c r="D35" s="52" t="s">
        <v>79</v>
      </c>
      <c r="E35" s="72" t="s">
        <v>0</v>
      </c>
      <c r="F35" s="53">
        <v>18</v>
      </c>
      <c r="G35" s="55"/>
      <c r="H35" s="55"/>
      <c r="I35" s="55"/>
      <c r="J35" s="56">
        <f t="shared" si="2"/>
        <v>0</v>
      </c>
      <c r="K35" s="57">
        <f t="shared" si="3"/>
        <v>0</v>
      </c>
      <c r="L35" s="48"/>
    </row>
    <row r="36" spans="1:12" s="3" customFormat="1" ht="24" x14ac:dyDescent="0.25">
      <c r="A36" s="39">
        <v>2</v>
      </c>
      <c r="B36" s="50">
        <v>11</v>
      </c>
      <c r="C36" s="68" t="s">
        <v>88</v>
      </c>
      <c r="D36" s="70" t="s">
        <v>89</v>
      </c>
      <c r="E36" s="70" t="s">
        <v>0</v>
      </c>
      <c r="F36" s="53">
        <v>43</v>
      </c>
      <c r="G36" s="55"/>
      <c r="H36" s="55"/>
      <c r="I36" s="55"/>
      <c r="J36" s="56">
        <f t="shared" si="2"/>
        <v>0</v>
      </c>
      <c r="K36" s="57">
        <f t="shared" si="3"/>
        <v>0</v>
      </c>
      <c r="L36" s="48"/>
    </row>
    <row r="37" spans="1:12" s="3" customFormat="1" x14ac:dyDescent="0.25">
      <c r="A37" s="39"/>
      <c r="B37" s="50"/>
      <c r="C37" s="61"/>
      <c r="D37" s="59"/>
      <c r="E37" s="59"/>
      <c r="F37" s="60"/>
      <c r="G37" s="55"/>
      <c r="H37" s="55"/>
      <c r="I37" s="55"/>
      <c r="J37" s="56"/>
      <c r="K37" s="57"/>
      <c r="L37" s="48"/>
    </row>
    <row r="38" spans="1:12" s="3" customFormat="1" x14ac:dyDescent="0.25">
      <c r="A38" s="39"/>
      <c r="B38" s="50"/>
      <c r="C38" s="61"/>
      <c r="D38" s="59"/>
      <c r="E38" s="59"/>
      <c r="F38" s="60"/>
      <c r="G38" s="55"/>
      <c r="H38" s="55"/>
      <c r="I38" s="55"/>
      <c r="J38" s="56"/>
      <c r="K38" s="57"/>
      <c r="L38" s="48"/>
    </row>
    <row r="39" spans="1:12" s="3" customFormat="1" x14ac:dyDescent="0.25">
      <c r="A39" s="39"/>
      <c r="B39" s="50"/>
      <c r="C39" s="68"/>
      <c r="D39" s="70"/>
      <c r="E39" s="70"/>
      <c r="F39" s="53"/>
      <c r="G39" s="74"/>
      <c r="H39" s="55"/>
      <c r="I39" s="55"/>
      <c r="J39" s="71"/>
      <c r="K39" s="47"/>
      <c r="L39" s="48"/>
    </row>
    <row r="40" spans="1:12" s="3" customFormat="1" x14ac:dyDescent="0.25">
      <c r="A40" s="39"/>
      <c r="B40" s="50"/>
      <c r="C40" s="51" t="s">
        <v>90</v>
      </c>
      <c r="D40" s="70"/>
      <c r="E40" s="70"/>
      <c r="F40" s="53"/>
      <c r="G40" s="74"/>
      <c r="H40" s="55"/>
      <c r="I40" s="55"/>
      <c r="J40" s="71"/>
      <c r="K40" s="47"/>
      <c r="L40" s="48"/>
    </row>
    <row r="41" spans="1:12" s="3" customFormat="1" x14ac:dyDescent="0.25">
      <c r="A41" s="39">
        <v>3</v>
      </c>
      <c r="B41" s="50">
        <v>1</v>
      </c>
      <c r="C41" s="61" t="s">
        <v>64</v>
      </c>
      <c r="D41" s="59" t="s">
        <v>91</v>
      </c>
      <c r="E41" s="53" t="s">
        <v>12</v>
      </c>
      <c r="F41" s="53">
        <v>1</v>
      </c>
      <c r="G41" s="74"/>
      <c r="H41" s="55"/>
      <c r="I41" s="55"/>
      <c r="J41" s="71">
        <f>F41*H41</f>
        <v>0</v>
      </c>
      <c r="K41" s="47">
        <f>F41*I41</f>
        <v>0</v>
      </c>
      <c r="L41" s="48"/>
    </row>
    <row r="42" spans="1:12" s="3" customFormat="1" x14ac:dyDescent="0.25">
      <c r="A42" s="39">
        <v>3</v>
      </c>
      <c r="B42" s="50">
        <v>2</v>
      </c>
      <c r="C42" s="73" t="s">
        <v>87</v>
      </c>
      <c r="D42" s="52" t="s">
        <v>81</v>
      </c>
      <c r="E42" s="53" t="s">
        <v>0</v>
      </c>
      <c r="F42" s="54">
        <v>14</v>
      </c>
      <c r="G42" s="74"/>
      <c r="H42" s="55"/>
      <c r="I42" s="55"/>
      <c r="J42" s="71">
        <f>F42*H42</f>
        <v>0</v>
      </c>
      <c r="K42" s="47">
        <f>F42*I42</f>
        <v>0</v>
      </c>
      <c r="L42" s="48"/>
    </row>
    <row r="43" spans="1:12" s="3" customFormat="1" x14ac:dyDescent="0.25">
      <c r="A43" s="75"/>
      <c r="B43" s="50"/>
      <c r="C43" s="73"/>
      <c r="D43" s="52"/>
      <c r="E43" s="70"/>
      <c r="F43" s="53"/>
      <c r="G43" s="76"/>
      <c r="H43" s="55"/>
      <c r="I43" s="55"/>
      <c r="J43" s="77"/>
      <c r="K43" s="78"/>
      <c r="L43" s="48"/>
    </row>
    <row r="44" spans="1:12" s="3" customFormat="1" x14ac:dyDescent="0.25">
      <c r="A44" s="39"/>
      <c r="B44" s="50"/>
      <c r="C44" s="51" t="s">
        <v>92</v>
      </c>
      <c r="D44" s="70"/>
      <c r="E44" s="70"/>
      <c r="F44" s="53"/>
      <c r="G44" s="74"/>
      <c r="H44" s="55"/>
      <c r="I44" s="55"/>
      <c r="J44" s="71"/>
      <c r="K44" s="47"/>
      <c r="L44" s="48"/>
    </row>
    <row r="45" spans="1:12" s="3" customFormat="1" ht="60" x14ac:dyDescent="0.25">
      <c r="A45" s="39">
        <v>4</v>
      </c>
      <c r="B45" s="50">
        <v>1</v>
      </c>
      <c r="C45" s="68" t="s">
        <v>93</v>
      </c>
      <c r="D45" s="52" t="s">
        <v>94</v>
      </c>
      <c r="E45" s="70" t="s">
        <v>12</v>
      </c>
      <c r="F45" s="53">
        <v>1</v>
      </c>
      <c r="G45" s="74"/>
      <c r="H45" s="55"/>
      <c r="I45" s="55"/>
      <c r="J45" s="71">
        <f>F45*H45</f>
        <v>0</v>
      </c>
      <c r="K45" s="47">
        <f>F45*I45</f>
        <v>0</v>
      </c>
      <c r="L45" s="48"/>
    </row>
    <row r="46" spans="1:12" s="3" customFormat="1" ht="25.5" x14ac:dyDescent="0.25">
      <c r="A46" s="39">
        <v>4</v>
      </c>
      <c r="B46" s="50">
        <v>2</v>
      </c>
      <c r="C46" s="63" t="s">
        <v>68</v>
      </c>
      <c r="D46" s="52" t="s">
        <v>95</v>
      </c>
      <c r="E46" s="70" t="s">
        <v>12</v>
      </c>
      <c r="F46" s="53">
        <v>3</v>
      </c>
      <c r="G46" s="74"/>
      <c r="H46" s="55"/>
      <c r="I46" s="55"/>
      <c r="J46" s="71">
        <f>F46*H46</f>
        <v>0</v>
      </c>
      <c r="K46" s="47">
        <f>F46*I46</f>
        <v>0</v>
      </c>
      <c r="L46" s="48"/>
    </row>
    <row r="47" spans="1:12" s="3" customFormat="1" x14ac:dyDescent="0.25">
      <c r="A47" s="39">
        <v>4</v>
      </c>
      <c r="B47" s="50">
        <v>3</v>
      </c>
      <c r="C47" s="73" t="s">
        <v>96</v>
      </c>
      <c r="D47" s="52" t="s">
        <v>79</v>
      </c>
      <c r="E47" s="72" t="s">
        <v>0</v>
      </c>
      <c r="F47" s="53">
        <v>11</v>
      </c>
      <c r="G47" s="74"/>
      <c r="H47" s="55"/>
      <c r="I47" s="55"/>
      <c r="J47" s="71">
        <f>F47*H47</f>
        <v>0</v>
      </c>
      <c r="K47" s="47">
        <f>F47*I47</f>
        <v>0</v>
      </c>
      <c r="L47" s="48"/>
    </row>
    <row r="48" spans="1:12" s="3" customFormat="1" x14ac:dyDescent="0.25">
      <c r="A48" s="39">
        <v>4</v>
      </c>
      <c r="B48" s="50">
        <v>4</v>
      </c>
      <c r="C48" s="73" t="s">
        <v>96</v>
      </c>
      <c r="D48" s="52" t="s">
        <v>63</v>
      </c>
      <c r="E48" s="70" t="s">
        <v>0</v>
      </c>
      <c r="F48" s="53">
        <v>1</v>
      </c>
      <c r="G48" s="74"/>
      <c r="H48" s="55"/>
      <c r="I48" s="55"/>
      <c r="J48" s="71">
        <f>F48*H48</f>
        <v>0</v>
      </c>
      <c r="K48" s="47">
        <f>F48*I48</f>
        <v>0</v>
      </c>
      <c r="L48" s="48"/>
    </row>
    <row r="49" spans="1:12" s="3" customFormat="1" x14ac:dyDescent="0.25">
      <c r="A49" s="39">
        <v>4</v>
      </c>
      <c r="B49" s="50">
        <v>5</v>
      </c>
      <c r="C49" s="73" t="s">
        <v>97</v>
      </c>
      <c r="D49" s="52"/>
      <c r="E49" s="70"/>
      <c r="F49" s="53"/>
      <c r="G49" s="74"/>
      <c r="H49" s="55"/>
      <c r="I49" s="55"/>
      <c r="J49" s="71"/>
      <c r="K49" s="47"/>
      <c r="L49" s="48"/>
    </row>
    <row r="50" spans="1:12" s="79" customFormat="1" x14ac:dyDescent="0.25">
      <c r="A50" s="75"/>
      <c r="B50" s="50"/>
      <c r="C50" s="68"/>
      <c r="D50" s="70"/>
      <c r="E50" s="70"/>
      <c r="F50" s="53"/>
      <c r="G50" s="76"/>
      <c r="H50" s="55"/>
      <c r="I50" s="55"/>
      <c r="J50" s="77"/>
      <c r="K50" s="78"/>
      <c r="L50" s="48"/>
    </row>
    <row r="51" spans="1:12" s="3" customFormat="1" x14ac:dyDescent="0.25">
      <c r="A51" s="39"/>
      <c r="B51" s="50"/>
      <c r="C51" s="80" t="s">
        <v>98</v>
      </c>
      <c r="D51" s="81"/>
      <c r="E51" s="81"/>
      <c r="F51" s="82"/>
      <c r="G51" s="74"/>
      <c r="H51" s="55"/>
      <c r="I51" s="55"/>
      <c r="J51" s="71"/>
      <c r="K51" s="47"/>
      <c r="L51" s="48"/>
    </row>
    <row r="52" spans="1:12" s="3" customFormat="1" ht="25.5" x14ac:dyDescent="0.25">
      <c r="A52" s="39">
        <v>5</v>
      </c>
      <c r="B52" s="50">
        <v>1</v>
      </c>
      <c r="C52" s="83" t="s">
        <v>99</v>
      </c>
      <c r="D52" s="84" t="s">
        <v>100</v>
      </c>
      <c r="E52" s="85" t="s">
        <v>12</v>
      </c>
      <c r="F52" s="86">
        <v>1</v>
      </c>
      <c r="G52" s="74"/>
      <c r="H52" s="55"/>
      <c r="I52" s="55"/>
      <c r="J52" s="71">
        <f>F52*H52</f>
        <v>0</v>
      </c>
      <c r="K52" s="47">
        <f>F52*I52</f>
        <v>0</v>
      </c>
      <c r="L52" s="48"/>
    </row>
    <row r="53" spans="1:12" s="3" customFormat="1" x14ac:dyDescent="0.25">
      <c r="A53" s="39">
        <v>5</v>
      </c>
      <c r="B53" s="50">
        <v>2</v>
      </c>
      <c r="C53" s="73" t="s">
        <v>101</v>
      </c>
      <c r="D53" s="52" t="s">
        <v>102</v>
      </c>
      <c r="E53" s="70" t="s">
        <v>12</v>
      </c>
      <c r="F53" s="53">
        <v>1</v>
      </c>
      <c r="G53" s="74"/>
      <c r="H53" s="55"/>
      <c r="I53" s="55"/>
      <c r="J53" s="71">
        <f>F53*H53</f>
        <v>0</v>
      </c>
      <c r="K53" s="47">
        <f>F53*I53</f>
        <v>0</v>
      </c>
      <c r="L53" s="48"/>
    </row>
    <row r="54" spans="1:12" s="3" customFormat="1" ht="25.5" x14ac:dyDescent="0.25">
      <c r="A54" s="39">
        <v>5</v>
      </c>
      <c r="B54" s="50">
        <v>3</v>
      </c>
      <c r="C54" s="63" t="s">
        <v>68</v>
      </c>
      <c r="D54" s="52" t="s">
        <v>103</v>
      </c>
      <c r="E54" s="70" t="s">
        <v>12</v>
      </c>
      <c r="F54" s="53">
        <v>2</v>
      </c>
      <c r="G54" s="74"/>
      <c r="H54" s="55"/>
      <c r="I54" s="55"/>
      <c r="J54" s="71">
        <f>F54*H54</f>
        <v>0</v>
      </c>
      <c r="K54" s="47">
        <f>F54*I54</f>
        <v>0</v>
      </c>
      <c r="L54" s="48"/>
    </row>
    <row r="55" spans="1:12" s="3" customFormat="1" x14ac:dyDescent="0.25">
      <c r="A55" s="39">
        <v>5</v>
      </c>
      <c r="B55" s="50">
        <v>4</v>
      </c>
      <c r="C55" s="61" t="s">
        <v>64</v>
      </c>
      <c r="D55" s="59" t="s">
        <v>104</v>
      </c>
      <c r="E55" s="60" t="s">
        <v>12</v>
      </c>
      <c r="F55" s="60">
        <v>1</v>
      </c>
      <c r="G55" s="74"/>
      <c r="H55" s="55"/>
      <c r="I55" s="55"/>
      <c r="J55" s="71">
        <f>F55*H55</f>
        <v>0</v>
      </c>
      <c r="K55" s="47">
        <f>F55*I55</f>
        <v>0</v>
      </c>
      <c r="L55" s="48"/>
    </row>
    <row r="56" spans="1:12" s="3" customFormat="1" ht="24" x14ac:dyDescent="0.25">
      <c r="A56" s="39">
        <v>5</v>
      </c>
      <c r="B56" s="50">
        <v>5</v>
      </c>
      <c r="C56" s="68" t="s">
        <v>105</v>
      </c>
      <c r="D56" s="52" t="s">
        <v>106</v>
      </c>
      <c r="E56" s="70" t="s">
        <v>0</v>
      </c>
      <c r="F56" s="53">
        <v>1</v>
      </c>
      <c r="G56" s="74"/>
      <c r="H56" s="55"/>
      <c r="I56" s="55"/>
      <c r="J56" s="71">
        <f>F56*H56</f>
        <v>0</v>
      </c>
      <c r="K56" s="47">
        <f>F56*I56</f>
        <v>0</v>
      </c>
      <c r="L56" s="48"/>
    </row>
    <row r="57" spans="1:12" s="3" customFormat="1" x14ac:dyDescent="0.25">
      <c r="A57" s="39"/>
      <c r="B57" s="50"/>
      <c r="C57" s="73"/>
      <c r="D57" s="52"/>
      <c r="E57" s="70"/>
      <c r="F57" s="53"/>
      <c r="G57" s="74"/>
      <c r="H57" s="55"/>
      <c r="I57" s="55"/>
      <c r="J57" s="71"/>
      <c r="K57" s="47"/>
      <c r="L57" s="48"/>
    </row>
    <row r="58" spans="1:12" s="3" customFormat="1" x14ac:dyDescent="0.25">
      <c r="A58" s="39"/>
      <c r="B58" s="50"/>
      <c r="C58" s="68"/>
      <c r="D58" s="70"/>
      <c r="E58" s="70"/>
      <c r="F58" s="53"/>
      <c r="G58" s="74"/>
      <c r="H58" s="55"/>
      <c r="I58" s="55"/>
      <c r="J58" s="71"/>
      <c r="K58" s="47"/>
      <c r="L58" s="48"/>
    </row>
    <row r="59" spans="1:12" s="3" customFormat="1" x14ac:dyDescent="0.25">
      <c r="A59" s="39"/>
      <c r="B59" s="50"/>
      <c r="C59" s="51" t="s">
        <v>107</v>
      </c>
      <c r="D59" s="70"/>
      <c r="E59" s="70"/>
      <c r="F59" s="53"/>
      <c r="G59" s="74"/>
      <c r="H59" s="55"/>
      <c r="I59" s="55"/>
      <c r="J59" s="71"/>
      <c r="K59" s="47"/>
      <c r="L59" s="48"/>
    </row>
    <row r="60" spans="1:12" s="3" customFormat="1" ht="60" x14ac:dyDescent="0.25">
      <c r="A60" s="39">
        <v>6</v>
      </c>
      <c r="B60" s="50">
        <v>1</v>
      </c>
      <c r="C60" s="68" t="s">
        <v>108</v>
      </c>
      <c r="D60" s="52" t="s">
        <v>109</v>
      </c>
      <c r="E60" s="70" t="s">
        <v>12</v>
      </c>
      <c r="F60" s="53">
        <v>1</v>
      </c>
      <c r="G60" s="74"/>
      <c r="H60" s="55"/>
      <c r="I60" s="55"/>
      <c r="J60" s="71">
        <f>F60*H60</f>
        <v>0</v>
      </c>
      <c r="K60" s="47">
        <f>F60*I60</f>
        <v>0</v>
      </c>
      <c r="L60" s="48"/>
    </row>
    <row r="61" spans="1:12" s="3" customFormat="1" x14ac:dyDescent="0.25">
      <c r="A61" s="39"/>
      <c r="B61" s="50">
        <v>2</v>
      </c>
      <c r="C61" s="68" t="s">
        <v>110</v>
      </c>
      <c r="D61" s="52" t="s">
        <v>63</v>
      </c>
      <c r="E61" s="70" t="s">
        <v>12</v>
      </c>
      <c r="F61" s="53">
        <v>2</v>
      </c>
      <c r="G61" s="74"/>
      <c r="H61" s="55"/>
      <c r="I61" s="55"/>
      <c r="J61" s="71">
        <f>F61*H61</f>
        <v>0</v>
      </c>
      <c r="K61" s="47">
        <f>F61*I61</f>
        <v>0</v>
      </c>
      <c r="L61" s="48"/>
    </row>
    <row r="62" spans="1:12" s="3" customFormat="1" x14ac:dyDescent="0.25">
      <c r="A62" s="39">
        <v>6</v>
      </c>
      <c r="B62" s="50">
        <v>3</v>
      </c>
      <c r="C62" s="73" t="s">
        <v>80</v>
      </c>
      <c r="D62" s="52" t="s">
        <v>111</v>
      </c>
      <c r="E62" s="70" t="s">
        <v>0</v>
      </c>
      <c r="F62" s="53">
        <v>4</v>
      </c>
      <c r="G62" s="74"/>
      <c r="H62" s="55"/>
      <c r="I62" s="55"/>
      <c r="J62" s="71">
        <f>F62*H62</f>
        <v>0</v>
      </c>
      <c r="K62" s="47">
        <f>F62*I62</f>
        <v>0</v>
      </c>
      <c r="L62" s="48"/>
    </row>
    <row r="63" spans="1:12" s="3" customFormat="1" x14ac:dyDescent="0.25">
      <c r="A63" s="39">
        <v>6</v>
      </c>
      <c r="B63" s="50">
        <v>4</v>
      </c>
      <c r="C63" s="73" t="s">
        <v>96</v>
      </c>
      <c r="D63" s="52" t="s">
        <v>111</v>
      </c>
      <c r="E63" s="70" t="s">
        <v>0</v>
      </c>
      <c r="F63" s="53">
        <v>1</v>
      </c>
      <c r="G63" s="74"/>
      <c r="H63" s="55"/>
      <c r="I63" s="55"/>
      <c r="J63" s="71">
        <f>F63*H63</f>
        <v>0</v>
      </c>
      <c r="K63" s="47">
        <f>F63*I63</f>
        <v>0</v>
      </c>
      <c r="L63" s="48"/>
    </row>
    <row r="64" spans="1:12" s="3" customFormat="1" ht="24" x14ac:dyDescent="0.25">
      <c r="A64" s="39">
        <v>6</v>
      </c>
      <c r="B64" s="50">
        <v>5</v>
      </c>
      <c r="C64" s="68" t="s">
        <v>112</v>
      </c>
      <c r="D64" s="52" t="s">
        <v>113</v>
      </c>
      <c r="E64" s="70" t="s">
        <v>0</v>
      </c>
      <c r="F64" s="53">
        <v>4</v>
      </c>
      <c r="G64" s="74"/>
      <c r="H64" s="55"/>
      <c r="I64" s="55"/>
      <c r="J64" s="71">
        <f>F64*H64</f>
        <v>0</v>
      </c>
      <c r="K64" s="47">
        <f>F64*I64</f>
        <v>0</v>
      </c>
      <c r="L64" s="48"/>
    </row>
    <row r="65" spans="1:12" s="3" customFormat="1" x14ac:dyDescent="0.25">
      <c r="A65" s="39">
        <v>6</v>
      </c>
      <c r="B65" s="50">
        <v>6</v>
      </c>
      <c r="C65" s="73" t="s">
        <v>97</v>
      </c>
      <c r="D65" s="52"/>
      <c r="E65" s="70"/>
      <c r="F65" s="53"/>
      <c r="G65" s="74"/>
      <c r="H65" s="55"/>
      <c r="I65" s="55"/>
      <c r="J65" s="71"/>
      <c r="K65" s="47"/>
      <c r="L65" s="48"/>
    </row>
    <row r="66" spans="1:12" s="3" customFormat="1" x14ac:dyDescent="0.25">
      <c r="A66" s="39"/>
      <c r="B66" s="50"/>
      <c r="C66" s="73"/>
      <c r="D66" s="52"/>
      <c r="E66" s="70"/>
      <c r="F66" s="53"/>
      <c r="G66" s="74"/>
      <c r="H66" s="55"/>
      <c r="I66" s="55"/>
      <c r="J66" s="71"/>
      <c r="K66" s="47"/>
      <c r="L66" s="48"/>
    </row>
    <row r="67" spans="1:12" s="3" customFormat="1" x14ac:dyDescent="0.25">
      <c r="A67" s="39"/>
      <c r="B67" s="50"/>
      <c r="C67" s="51" t="s">
        <v>114</v>
      </c>
      <c r="D67" s="52"/>
      <c r="E67" s="70"/>
      <c r="F67" s="53"/>
      <c r="G67" s="74"/>
      <c r="H67" s="55"/>
      <c r="I67" s="55"/>
      <c r="J67" s="71"/>
      <c r="K67" s="47"/>
      <c r="L67" s="48"/>
    </row>
    <row r="68" spans="1:12" s="3" customFormat="1" ht="38.25" x14ac:dyDescent="0.25">
      <c r="A68" s="39">
        <v>7</v>
      </c>
      <c r="B68" s="50">
        <v>1</v>
      </c>
      <c r="C68" s="68" t="s">
        <v>115</v>
      </c>
      <c r="D68" s="52" t="s">
        <v>116</v>
      </c>
      <c r="E68" s="70" t="s">
        <v>12</v>
      </c>
      <c r="F68" s="53">
        <v>1</v>
      </c>
      <c r="G68" s="74"/>
      <c r="H68" s="64"/>
      <c r="I68" s="64"/>
      <c r="J68" s="71">
        <f t="shared" ref="J68:J74" si="4">F68*H68</f>
        <v>0</v>
      </c>
      <c r="K68" s="47">
        <f t="shared" ref="K68:K78" si="5">F68*I68</f>
        <v>0</v>
      </c>
      <c r="L68" s="48"/>
    </row>
    <row r="69" spans="1:12" s="3" customFormat="1" ht="30" x14ac:dyDescent="0.25">
      <c r="A69" s="39">
        <v>7</v>
      </c>
      <c r="B69" s="50">
        <v>2</v>
      </c>
      <c r="C69" s="61" t="s">
        <v>117</v>
      </c>
      <c r="D69" s="59" t="s">
        <v>118</v>
      </c>
      <c r="E69" s="70" t="s">
        <v>12</v>
      </c>
      <c r="F69" s="53">
        <v>1</v>
      </c>
      <c r="G69" s="74"/>
      <c r="H69" s="64"/>
      <c r="I69" s="64"/>
      <c r="J69" s="71">
        <f t="shared" si="4"/>
        <v>0</v>
      </c>
      <c r="K69" s="47">
        <f t="shared" si="5"/>
        <v>0</v>
      </c>
      <c r="L69" s="48"/>
    </row>
    <row r="70" spans="1:12" s="3" customFormat="1" ht="30" x14ac:dyDescent="0.25">
      <c r="A70" s="39">
        <v>7</v>
      </c>
      <c r="B70" s="50">
        <v>3</v>
      </c>
      <c r="C70" s="61" t="s">
        <v>117</v>
      </c>
      <c r="D70" s="59" t="s">
        <v>119</v>
      </c>
      <c r="E70" s="70" t="s">
        <v>12</v>
      </c>
      <c r="F70" s="53">
        <v>3</v>
      </c>
      <c r="G70" s="74"/>
      <c r="H70" s="64"/>
      <c r="I70" s="64"/>
      <c r="J70" s="71">
        <f t="shared" si="4"/>
        <v>0</v>
      </c>
      <c r="K70" s="47">
        <f t="shared" si="5"/>
        <v>0</v>
      </c>
      <c r="L70" s="48"/>
    </row>
    <row r="71" spans="1:12" s="3" customFormat="1" ht="30" x14ac:dyDescent="0.25">
      <c r="A71" s="39">
        <v>7</v>
      </c>
      <c r="B71" s="50">
        <v>4</v>
      </c>
      <c r="C71" s="61" t="s">
        <v>117</v>
      </c>
      <c r="D71" s="59" t="s">
        <v>120</v>
      </c>
      <c r="E71" s="70" t="s">
        <v>12</v>
      </c>
      <c r="F71" s="53">
        <v>2</v>
      </c>
      <c r="G71" s="74"/>
      <c r="H71" s="64"/>
      <c r="I71" s="64"/>
      <c r="J71" s="71">
        <f t="shared" si="4"/>
        <v>0</v>
      </c>
      <c r="K71" s="47">
        <f t="shared" si="5"/>
        <v>0</v>
      </c>
      <c r="L71" s="48"/>
    </row>
    <row r="72" spans="1:12" s="3" customFormat="1" ht="30" x14ac:dyDescent="0.25">
      <c r="A72" s="39">
        <v>7</v>
      </c>
      <c r="B72" s="50">
        <v>5</v>
      </c>
      <c r="C72" s="61" t="s">
        <v>117</v>
      </c>
      <c r="D72" s="59" t="s">
        <v>121</v>
      </c>
      <c r="E72" s="70" t="s">
        <v>12</v>
      </c>
      <c r="F72" s="53">
        <v>5</v>
      </c>
      <c r="G72" s="74"/>
      <c r="H72" s="64"/>
      <c r="I72" s="64"/>
      <c r="J72" s="71">
        <f t="shared" si="4"/>
        <v>0</v>
      </c>
      <c r="K72" s="47">
        <f t="shared" si="5"/>
        <v>0</v>
      </c>
      <c r="L72" s="48"/>
    </row>
    <row r="73" spans="1:12" s="3" customFormat="1" ht="30" x14ac:dyDescent="0.25">
      <c r="A73" s="39">
        <v>7</v>
      </c>
      <c r="B73" s="50">
        <v>6</v>
      </c>
      <c r="C73" s="61" t="s">
        <v>122</v>
      </c>
      <c r="D73" s="59"/>
      <c r="E73" s="70" t="s">
        <v>0</v>
      </c>
      <c r="F73" s="60">
        <v>85</v>
      </c>
      <c r="G73" s="74"/>
      <c r="H73" s="64"/>
      <c r="I73" s="64"/>
      <c r="J73" s="71">
        <f t="shared" si="4"/>
        <v>0</v>
      </c>
      <c r="K73" s="47">
        <f t="shared" si="5"/>
        <v>0</v>
      </c>
      <c r="L73" s="48"/>
    </row>
    <row r="74" spans="1:12" s="3" customFormat="1" x14ac:dyDescent="0.25">
      <c r="A74" s="39">
        <v>7</v>
      </c>
      <c r="B74" s="50">
        <v>7</v>
      </c>
      <c r="C74" s="61" t="s">
        <v>123</v>
      </c>
      <c r="D74" s="59"/>
      <c r="E74" s="70" t="s">
        <v>12</v>
      </c>
      <c r="F74" s="53">
        <v>10</v>
      </c>
      <c r="G74" s="74"/>
      <c r="H74" s="64"/>
      <c r="I74" s="64"/>
      <c r="J74" s="71">
        <f t="shared" si="4"/>
        <v>0</v>
      </c>
      <c r="K74" s="47">
        <f t="shared" si="5"/>
        <v>0</v>
      </c>
      <c r="L74" s="48"/>
    </row>
    <row r="75" spans="1:12" s="3" customFormat="1" x14ac:dyDescent="0.25">
      <c r="A75" s="39">
        <v>7</v>
      </c>
      <c r="B75" s="50">
        <v>8</v>
      </c>
      <c r="C75" s="61" t="s">
        <v>124</v>
      </c>
      <c r="D75" s="59"/>
      <c r="E75" s="70" t="s">
        <v>12</v>
      </c>
      <c r="F75" s="53">
        <v>6</v>
      </c>
      <c r="G75" s="74"/>
      <c r="H75" s="64"/>
      <c r="I75" s="64"/>
      <c r="J75" s="71"/>
      <c r="K75" s="47">
        <f t="shared" si="5"/>
        <v>0</v>
      </c>
      <c r="L75" s="48"/>
    </row>
    <row r="76" spans="1:12" s="3" customFormat="1" ht="30" x14ac:dyDescent="0.25">
      <c r="A76" s="39">
        <v>7</v>
      </c>
      <c r="B76" s="50">
        <v>9</v>
      </c>
      <c r="C76" s="61" t="s">
        <v>125</v>
      </c>
      <c r="D76" s="59"/>
      <c r="E76" s="70" t="s">
        <v>12</v>
      </c>
      <c r="F76" s="53">
        <v>6</v>
      </c>
      <c r="G76" s="74"/>
      <c r="H76" s="64"/>
      <c r="I76" s="64"/>
      <c r="J76" s="71"/>
      <c r="K76" s="47">
        <f t="shared" si="5"/>
        <v>0</v>
      </c>
      <c r="L76" s="48"/>
    </row>
    <row r="77" spans="1:12" s="3" customFormat="1" ht="30" x14ac:dyDescent="0.25">
      <c r="A77" s="39">
        <v>7</v>
      </c>
      <c r="B77" s="50">
        <v>10</v>
      </c>
      <c r="C77" s="61" t="s">
        <v>126</v>
      </c>
      <c r="D77" s="59"/>
      <c r="E77" s="70" t="s">
        <v>0</v>
      </c>
      <c r="F77" s="53">
        <v>90</v>
      </c>
      <c r="G77" s="74"/>
      <c r="H77" s="64"/>
      <c r="I77" s="64"/>
      <c r="J77" s="71">
        <f>F77*H77</f>
        <v>0</v>
      </c>
      <c r="K77" s="47">
        <f t="shared" si="5"/>
        <v>0</v>
      </c>
      <c r="L77" s="48"/>
    </row>
    <row r="78" spans="1:12" s="3" customFormat="1" x14ac:dyDescent="0.25">
      <c r="A78" s="39"/>
      <c r="B78" s="50"/>
      <c r="C78" s="61"/>
      <c r="D78" s="59"/>
      <c r="E78" s="70"/>
      <c r="F78" s="53"/>
      <c r="G78" s="74"/>
      <c r="H78" s="64"/>
      <c r="I78" s="64"/>
      <c r="J78" s="71">
        <f>F78*H78</f>
        <v>0</v>
      </c>
      <c r="K78" s="47">
        <f t="shared" si="5"/>
        <v>0</v>
      </c>
      <c r="L78" s="48"/>
    </row>
    <row r="79" spans="1:12" s="3" customFormat="1" x14ac:dyDescent="0.25">
      <c r="A79" s="39"/>
      <c r="B79" s="50"/>
      <c r="C79" s="61" t="s">
        <v>127</v>
      </c>
      <c r="D79" s="59"/>
      <c r="E79" s="70" t="s">
        <v>128</v>
      </c>
      <c r="F79" s="53">
        <v>20</v>
      </c>
      <c r="G79" s="74"/>
      <c r="H79" s="64"/>
      <c r="I79" s="64"/>
      <c r="J79" s="71">
        <f>F79*H79</f>
        <v>0</v>
      </c>
      <c r="K79" s="47">
        <f t="shared" ref="K79" si="6">F79*I79</f>
        <v>0</v>
      </c>
      <c r="L79" s="48"/>
    </row>
    <row r="80" spans="1:12" s="3" customFormat="1" x14ac:dyDescent="0.25">
      <c r="A80" s="39"/>
      <c r="B80" s="50"/>
      <c r="C80" s="68"/>
      <c r="D80" s="52"/>
      <c r="E80" s="70"/>
      <c r="F80" s="53"/>
      <c r="G80" s="74"/>
      <c r="H80" s="55"/>
      <c r="I80" s="55"/>
      <c r="J80" s="71"/>
      <c r="K80" s="47"/>
      <c r="L80" s="48"/>
    </row>
    <row r="81" spans="1:12" s="3" customFormat="1" x14ac:dyDescent="0.25">
      <c r="A81" s="39"/>
      <c r="B81" s="50"/>
      <c r="C81" s="68"/>
      <c r="D81" s="52"/>
      <c r="E81" s="70"/>
      <c r="F81" s="53"/>
      <c r="G81" s="74"/>
      <c r="H81" s="55"/>
      <c r="I81" s="55"/>
      <c r="J81" s="71"/>
      <c r="K81" s="47"/>
      <c r="L81" s="48"/>
    </row>
    <row r="82" spans="1:12" s="3" customFormat="1" x14ac:dyDescent="0.25">
      <c r="A82" s="39"/>
      <c r="B82" s="50"/>
      <c r="C82" s="40"/>
      <c r="D82" s="87"/>
      <c r="E82" s="88"/>
      <c r="F82" s="53"/>
      <c r="G82" s="74"/>
      <c r="H82" s="55"/>
      <c r="I82" s="55"/>
      <c r="J82" s="71"/>
      <c r="K82" s="47"/>
      <c r="L82" s="48"/>
    </row>
    <row r="83" spans="1:12" x14ac:dyDescent="0.25">
      <c r="A83" s="49"/>
      <c r="B83" s="52"/>
      <c r="C83" s="89" t="s">
        <v>129</v>
      </c>
      <c r="D83" s="52"/>
      <c r="E83" s="52"/>
      <c r="F83" s="53"/>
      <c r="G83" s="90"/>
      <c r="H83" s="91"/>
      <c r="I83" s="92"/>
      <c r="J83" s="56"/>
      <c r="K83" s="57"/>
      <c r="L83" s="93"/>
    </row>
    <row r="84" spans="1:12" x14ac:dyDescent="0.25">
      <c r="A84" s="49"/>
      <c r="B84" s="52"/>
      <c r="C84" s="94" t="s">
        <v>130</v>
      </c>
      <c r="D84" s="41"/>
      <c r="E84" s="59" t="s">
        <v>131</v>
      </c>
      <c r="F84" s="95">
        <v>6.8</v>
      </c>
      <c r="G84" s="64"/>
      <c r="H84" s="96"/>
      <c r="I84" s="96"/>
      <c r="J84" s="97">
        <f>F84*H84</f>
        <v>0</v>
      </c>
      <c r="K84" s="98"/>
      <c r="L84" s="93"/>
    </row>
    <row r="85" spans="1:12" x14ac:dyDescent="0.25">
      <c r="A85" s="49"/>
      <c r="B85" s="52"/>
      <c r="C85" s="94" t="s">
        <v>132</v>
      </c>
      <c r="D85" s="41"/>
      <c r="E85" s="59" t="s">
        <v>131</v>
      </c>
      <c r="F85" s="95">
        <v>17.7</v>
      </c>
      <c r="G85" s="64"/>
      <c r="H85" s="96"/>
      <c r="I85" s="96"/>
      <c r="J85" s="97">
        <f>F85*H85</f>
        <v>0</v>
      </c>
      <c r="K85" s="98"/>
      <c r="L85" s="93"/>
    </row>
    <row r="86" spans="1:12" x14ac:dyDescent="0.25">
      <c r="A86" s="49"/>
      <c r="B86" s="52"/>
      <c r="C86" s="99"/>
      <c r="D86" s="69"/>
      <c r="E86" s="52"/>
      <c r="F86" s="100"/>
      <c r="G86" s="55"/>
      <c r="H86" s="101"/>
      <c r="I86" s="101"/>
      <c r="J86" s="102"/>
      <c r="K86" s="103"/>
      <c r="L86" s="93"/>
    </row>
    <row r="87" spans="1:12" x14ac:dyDescent="0.25">
      <c r="A87" s="49"/>
      <c r="B87" s="52"/>
      <c r="C87" s="104"/>
      <c r="D87" s="52"/>
      <c r="E87" s="52"/>
      <c r="F87" s="54"/>
      <c r="G87" s="104"/>
      <c r="H87" s="55"/>
      <c r="I87" s="55"/>
      <c r="J87" s="56"/>
      <c r="K87" s="57"/>
      <c r="L87" s="93"/>
    </row>
    <row r="88" spans="1:12" x14ac:dyDescent="0.25">
      <c r="A88" s="49"/>
      <c r="B88" s="52"/>
      <c r="C88" s="89" t="s">
        <v>133</v>
      </c>
      <c r="D88" s="52"/>
      <c r="E88" s="52"/>
      <c r="F88" s="54"/>
      <c r="G88" s="104"/>
      <c r="H88" s="64"/>
      <c r="I88" s="55"/>
      <c r="J88" s="105">
        <f>SUM(J11:J87)</f>
        <v>0</v>
      </c>
      <c r="K88" s="106">
        <f>SUM(K11:K86)</f>
        <v>0</v>
      </c>
      <c r="L88" s="93"/>
    </row>
    <row r="89" spans="1:12" x14ac:dyDescent="0.25">
      <c r="A89" s="49"/>
      <c r="B89" s="52"/>
      <c r="C89" s="104"/>
      <c r="D89" s="52"/>
      <c r="E89" s="52"/>
      <c r="F89" s="54"/>
      <c r="G89" s="104"/>
      <c r="H89" s="55"/>
      <c r="I89" s="55"/>
      <c r="J89" s="105"/>
      <c r="K89" s="106"/>
      <c r="L89" s="93"/>
    </row>
    <row r="90" spans="1:12" x14ac:dyDescent="0.25">
      <c r="A90" s="49"/>
      <c r="B90" s="52"/>
      <c r="C90" s="89" t="s">
        <v>134</v>
      </c>
      <c r="D90" s="52"/>
      <c r="E90" s="52"/>
      <c r="F90" s="54"/>
      <c r="G90" s="104"/>
      <c r="H90" s="55"/>
      <c r="I90" s="55"/>
      <c r="J90" s="105">
        <f>J88+K88</f>
        <v>0</v>
      </c>
      <c r="K90" s="106"/>
      <c r="L90" s="93"/>
    </row>
    <row r="91" spans="1:12" x14ac:dyDescent="0.25">
      <c r="A91" s="49"/>
      <c r="B91" s="52"/>
      <c r="C91" s="89"/>
      <c r="D91" s="52"/>
      <c r="E91" s="52"/>
      <c r="F91" s="54"/>
      <c r="G91" s="104"/>
      <c r="H91" s="55"/>
      <c r="I91" s="55"/>
      <c r="J91" s="105"/>
      <c r="K91" s="106"/>
      <c r="L91" s="93"/>
    </row>
    <row r="92" spans="1:12" x14ac:dyDescent="0.25">
      <c r="A92" s="49"/>
      <c r="B92" s="52"/>
      <c r="C92" s="89"/>
      <c r="D92" s="52"/>
      <c r="E92" s="52"/>
      <c r="F92" s="54"/>
      <c r="G92" s="104"/>
      <c r="H92" s="55"/>
      <c r="I92" s="55"/>
      <c r="J92" s="105"/>
      <c r="K92" s="106"/>
      <c r="L92" s="93"/>
    </row>
    <row r="93" spans="1:12" x14ac:dyDescent="0.25">
      <c r="A93" s="49"/>
      <c r="B93" s="52"/>
      <c r="C93" s="89"/>
      <c r="D93" s="52"/>
      <c r="E93" s="52"/>
      <c r="F93" s="54"/>
      <c r="G93" s="104"/>
      <c r="H93" s="55"/>
      <c r="I93" s="55"/>
      <c r="J93" s="105"/>
      <c r="K93" s="106"/>
      <c r="L93" s="93"/>
    </row>
    <row r="94" spans="1:12" x14ac:dyDescent="0.25">
      <c r="A94" s="49"/>
      <c r="B94" s="52"/>
      <c r="C94" s="89"/>
      <c r="D94" s="52"/>
      <c r="E94" s="52"/>
      <c r="F94" s="54"/>
      <c r="G94" s="104"/>
      <c r="H94" s="55"/>
      <c r="I94" s="55"/>
      <c r="J94" s="105"/>
      <c r="K94" s="106"/>
      <c r="L94" s="93"/>
    </row>
    <row r="95" spans="1:12" x14ac:dyDescent="0.25">
      <c r="A95" s="49"/>
      <c r="B95" s="52"/>
      <c r="C95" s="89"/>
      <c r="D95" s="52"/>
      <c r="E95" s="52"/>
      <c r="F95" s="54"/>
      <c r="G95" s="104"/>
      <c r="H95" s="55"/>
      <c r="I95" s="55"/>
      <c r="J95" s="105"/>
      <c r="K95" s="106"/>
      <c r="L95" s="93"/>
    </row>
    <row r="96" spans="1:12" ht="15.75" thickBot="1" x14ac:dyDescent="0.3">
      <c r="A96" s="107"/>
      <c r="B96" s="108"/>
      <c r="C96" s="109"/>
      <c r="D96" s="108"/>
      <c r="E96" s="108"/>
      <c r="F96" s="110"/>
      <c r="G96" s="111"/>
      <c r="H96" s="112"/>
      <c r="I96" s="112"/>
      <c r="J96" s="113"/>
      <c r="K96" s="114"/>
      <c r="L96" s="115"/>
    </row>
    <row r="97" spans="1:12" x14ac:dyDescent="0.25">
      <c r="A97" s="116"/>
      <c r="B97" s="117"/>
      <c r="C97" s="118"/>
      <c r="D97" s="119"/>
      <c r="E97" s="120"/>
      <c r="F97" s="121"/>
      <c r="G97" s="117"/>
      <c r="H97" s="122"/>
      <c r="I97" s="122"/>
      <c r="J97" s="123"/>
      <c r="K97" s="124"/>
      <c r="L97" s="117"/>
    </row>
    <row r="98" spans="1:12" x14ac:dyDescent="0.25">
      <c r="A98" s="125"/>
      <c r="B98" s="126"/>
      <c r="C98" s="127"/>
      <c r="D98" s="128"/>
      <c r="E98" s="129"/>
      <c r="F98" s="130"/>
      <c r="G98" s="126"/>
      <c r="H98" s="131"/>
      <c r="I98" s="131"/>
      <c r="J98" s="132"/>
      <c r="K98" s="133"/>
      <c r="L98" s="126"/>
    </row>
    <row r="99" spans="1:12" x14ac:dyDescent="0.25">
      <c r="A99" s="125"/>
      <c r="B99" s="126"/>
      <c r="C99" s="127"/>
      <c r="D99" s="128"/>
      <c r="E99" s="129"/>
      <c r="F99" s="130"/>
      <c r="G99" s="126"/>
      <c r="H99" s="131"/>
      <c r="I99" s="131"/>
      <c r="J99" s="132"/>
      <c r="K99" s="133"/>
      <c r="L99" s="126"/>
    </row>
    <row r="100" spans="1:12" x14ac:dyDescent="0.25">
      <c r="A100" s="125"/>
      <c r="B100" s="126"/>
      <c r="C100" s="127"/>
      <c r="D100" s="128"/>
      <c r="E100" s="129"/>
      <c r="F100" s="130"/>
      <c r="G100" s="126"/>
      <c r="H100" s="131"/>
      <c r="I100" s="131"/>
      <c r="J100" s="132"/>
      <c r="K100" s="133"/>
      <c r="L100" s="126"/>
    </row>
    <row r="101" spans="1:12" x14ac:dyDescent="0.25">
      <c r="A101" s="125"/>
      <c r="B101" s="126"/>
      <c r="C101" s="127"/>
      <c r="D101" s="128"/>
      <c r="E101" s="129"/>
      <c r="F101" s="130"/>
      <c r="G101" s="126"/>
      <c r="H101" s="131"/>
      <c r="I101" s="131"/>
      <c r="J101" s="132"/>
      <c r="K101" s="133"/>
      <c r="L101" s="126"/>
    </row>
    <row r="102" spans="1:12" x14ac:dyDescent="0.25">
      <c r="A102" s="125"/>
      <c r="B102" s="126"/>
      <c r="C102" s="127"/>
      <c r="D102" s="128"/>
      <c r="E102" s="129"/>
      <c r="F102" s="130"/>
      <c r="G102" s="126"/>
      <c r="H102" s="131"/>
      <c r="I102" s="131"/>
      <c r="J102" s="132"/>
      <c r="K102" s="133"/>
      <c r="L102" s="126"/>
    </row>
    <row r="103" spans="1:12" x14ac:dyDescent="0.25">
      <c r="A103" s="125"/>
      <c r="B103" s="126"/>
      <c r="C103" s="127"/>
      <c r="D103" s="128"/>
      <c r="E103" s="129"/>
      <c r="F103" s="130"/>
      <c r="G103" s="126"/>
      <c r="H103" s="131"/>
      <c r="I103" s="131"/>
      <c r="J103" s="132"/>
      <c r="K103" s="133"/>
      <c r="L103" s="126"/>
    </row>
    <row r="104" spans="1:12" x14ac:dyDescent="0.25">
      <c r="A104" s="125"/>
      <c r="B104" s="126"/>
      <c r="C104" s="127"/>
      <c r="D104" s="128"/>
      <c r="E104" s="129"/>
      <c r="F104" s="130"/>
      <c r="G104" s="126"/>
      <c r="H104" s="131"/>
      <c r="I104" s="131"/>
      <c r="J104" s="132"/>
      <c r="K104" s="133"/>
      <c r="L104" s="126"/>
    </row>
    <row r="105" spans="1:12" x14ac:dyDescent="0.25">
      <c r="A105" s="125"/>
      <c r="B105" s="126"/>
      <c r="C105" s="127"/>
      <c r="D105" s="128"/>
      <c r="E105" s="129"/>
      <c r="F105" s="130"/>
      <c r="G105" s="126"/>
      <c r="H105" s="131"/>
      <c r="I105" s="131"/>
      <c r="J105" s="132"/>
      <c r="K105" s="133"/>
      <c r="L105" s="126"/>
    </row>
    <row r="106" spans="1:12" x14ac:dyDescent="0.25">
      <c r="A106" s="125"/>
      <c r="B106" s="126"/>
      <c r="C106" s="127"/>
      <c r="D106" s="128"/>
      <c r="E106" s="129"/>
      <c r="F106" s="130"/>
      <c r="G106" s="126"/>
      <c r="H106" s="131"/>
      <c r="I106" s="131"/>
      <c r="J106" s="132"/>
      <c r="K106" s="133"/>
      <c r="L106" s="126"/>
    </row>
    <row r="107" spans="1:12" x14ac:dyDescent="0.25">
      <c r="A107" s="125"/>
      <c r="B107" s="126"/>
      <c r="C107" s="127"/>
      <c r="D107" s="128"/>
      <c r="E107" s="129"/>
      <c r="F107" s="130"/>
      <c r="G107" s="126"/>
      <c r="H107" s="131"/>
      <c r="I107" s="131"/>
      <c r="J107" s="132"/>
      <c r="K107" s="133"/>
      <c r="L107" s="126"/>
    </row>
    <row r="108" spans="1:12" x14ac:dyDescent="0.25">
      <c r="A108" s="125"/>
      <c r="B108" s="126"/>
      <c r="C108" s="127"/>
      <c r="D108" s="128"/>
      <c r="E108" s="129"/>
      <c r="F108" s="130"/>
      <c r="G108" s="126"/>
      <c r="H108" s="131"/>
      <c r="I108" s="131"/>
      <c r="J108" s="132"/>
      <c r="K108" s="133"/>
      <c r="L108" s="126"/>
    </row>
    <row r="109" spans="1:12" x14ac:dyDescent="0.25">
      <c r="A109" s="125"/>
      <c r="B109" s="126"/>
      <c r="C109" s="127"/>
      <c r="D109" s="128"/>
      <c r="E109" s="129"/>
      <c r="F109" s="130"/>
      <c r="G109" s="126"/>
      <c r="H109" s="131"/>
      <c r="I109" s="131"/>
      <c r="J109" s="132"/>
      <c r="K109" s="133"/>
      <c r="L109" s="126"/>
    </row>
    <row r="110" spans="1:12" x14ac:dyDescent="0.25">
      <c r="A110" s="125"/>
      <c r="B110" s="126"/>
      <c r="C110" s="127"/>
      <c r="D110" s="128"/>
      <c r="E110" s="129"/>
      <c r="F110" s="130"/>
      <c r="G110" s="126"/>
      <c r="H110" s="131"/>
      <c r="I110" s="131"/>
      <c r="J110" s="132"/>
      <c r="K110" s="133"/>
      <c r="L110" s="126"/>
    </row>
    <row r="111" spans="1:12" x14ac:dyDescent="0.25">
      <c r="A111" s="125"/>
      <c r="B111" s="126"/>
      <c r="C111" s="127"/>
      <c r="D111" s="128"/>
      <c r="E111" s="129"/>
      <c r="F111" s="130"/>
      <c r="G111" s="126"/>
      <c r="H111" s="131"/>
      <c r="I111" s="131"/>
      <c r="J111" s="132"/>
      <c r="K111" s="133"/>
      <c r="L111" s="126"/>
    </row>
    <row r="112" spans="1:12" x14ac:dyDescent="0.25">
      <c r="A112" s="125"/>
      <c r="B112" s="126"/>
      <c r="C112" s="127"/>
      <c r="D112" s="128"/>
      <c r="E112" s="129"/>
      <c r="F112" s="130"/>
      <c r="G112" s="126"/>
      <c r="H112" s="131"/>
      <c r="I112" s="131"/>
      <c r="J112" s="132"/>
      <c r="K112" s="133"/>
      <c r="L112" s="126"/>
    </row>
    <row r="113" spans="1:12" x14ac:dyDescent="0.25">
      <c r="A113" s="125"/>
      <c r="B113" s="126"/>
      <c r="C113" s="127"/>
      <c r="D113" s="128"/>
      <c r="E113" s="129"/>
      <c r="F113" s="130"/>
      <c r="G113" s="126"/>
      <c r="H113" s="131"/>
      <c r="I113" s="131"/>
      <c r="J113" s="132"/>
      <c r="K113" s="133"/>
      <c r="L113" s="126"/>
    </row>
    <row r="114" spans="1:12" x14ac:dyDescent="0.25">
      <c r="A114" s="125"/>
      <c r="B114" s="126"/>
      <c r="C114" s="127"/>
      <c r="D114" s="128"/>
      <c r="E114" s="129"/>
      <c r="F114" s="130"/>
      <c r="G114" s="126"/>
      <c r="H114" s="131"/>
      <c r="I114" s="131"/>
      <c r="J114" s="132"/>
      <c r="K114" s="133"/>
      <c r="L114" s="126"/>
    </row>
    <row r="115" spans="1:12" x14ac:dyDescent="0.25">
      <c r="A115" s="125"/>
      <c r="B115" s="126"/>
      <c r="C115" s="127"/>
      <c r="D115" s="128"/>
      <c r="E115" s="129"/>
      <c r="F115" s="130"/>
      <c r="G115" s="126"/>
      <c r="H115" s="131"/>
      <c r="I115" s="131"/>
      <c r="J115" s="132"/>
      <c r="K115" s="133"/>
      <c r="L115" s="126"/>
    </row>
    <row r="116" spans="1:12" x14ac:dyDescent="0.25">
      <c r="A116" s="125"/>
      <c r="B116" s="126"/>
      <c r="C116" s="127"/>
      <c r="D116" s="128"/>
      <c r="E116" s="129"/>
      <c r="F116" s="130"/>
      <c r="G116" s="126"/>
      <c r="H116" s="131"/>
      <c r="I116" s="131"/>
      <c r="J116" s="132"/>
      <c r="K116" s="133"/>
      <c r="L116" s="126"/>
    </row>
    <row r="117" spans="1:12" x14ac:dyDescent="0.25">
      <c r="A117" s="125"/>
      <c r="B117" s="126"/>
      <c r="C117" s="127"/>
      <c r="D117" s="128"/>
      <c r="E117" s="129"/>
      <c r="F117" s="130"/>
      <c r="G117" s="126"/>
      <c r="H117" s="131"/>
      <c r="I117" s="131"/>
      <c r="J117" s="132"/>
      <c r="K117" s="133"/>
      <c r="L117" s="126"/>
    </row>
    <row r="118" spans="1:12" x14ac:dyDescent="0.25">
      <c r="A118" s="125"/>
      <c r="B118" s="126"/>
      <c r="C118" s="127"/>
      <c r="D118" s="128"/>
      <c r="E118" s="129"/>
      <c r="F118" s="130"/>
      <c r="G118" s="126"/>
      <c r="H118" s="131"/>
      <c r="I118" s="131"/>
      <c r="J118" s="132"/>
      <c r="K118" s="133"/>
      <c r="L118" s="126"/>
    </row>
    <row r="119" spans="1:12" x14ac:dyDescent="0.25">
      <c r="A119" s="125"/>
      <c r="B119" s="126"/>
      <c r="C119" s="127"/>
      <c r="D119" s="128"/>
      <c r="E119" s="129"/>
      <c r="F119" s="130"/>
      <c r="G119" s="126"/>
      <c r="H119" s="131"/>
      <c r="I119" s="131"/>
      <c r="J119" s="132"/>
      <c r="K119" s="133"/>
      <c r="L119" s="126"/>
    </row>
    <row r="120" spans="1:12" x14ac:dyDescent="0.25">
      <c r="A120" s="125"/>
      <c r="B120" s="126"/>
      <c r="C120" s="127"/>
      <c r="D120" s="128"/>
      <c r="E120" s="129"/>
      <c r="F120" s="130"/>
      <c r="G120" s="126"/>
      <c r="H120" s="131"/>
      <c r="I120" s="131"/>
      <c r="J120" s="132"/>
      <c r="K120" s="133"/>
      <c r="L120" s="126"/>
    </row>
    <row r="121" spans="1:12" x14ac:dyDescent="0.25">
      <c r="A121" s="125"/>
      <c r="B121" s="126"/>
      <c r="C121" s="127"/>
      <c r="D121" s="128"/>
      <c r="E121" s="129"/>
      <c r="F121" s="130"/>
      <c r="G121" s="126"/>
      <c r="H121" s="131"/>
      <c r="I121" s="131"/>
      <c r="J121" s="132"/>
      <c r="K121" s="133"/>
      <c r="L121" s="126"/>
    </row>
    <row r="122" spans="1:12" x14ac:dyDescent="0.25">
      <c r="A122" s="125"/>
      <c r="B122" s="126"/>
      <c r="C122" s="127"/>
      <c r="D122" s="128"/>
      <c r="E122" s="129"/>
      <c r="F122" s="130"/>
      <c r="G122" s="126"/>
      <c r="H122" s="131"/>
      <c r="I122" s="131"/>
      <c r="J122" s="132"/>
      <c r="K122" s="133"/>
      <c r="L122" s="126"/>
    </row>
    <row r="123" spans="1:12" x14ac:dyDescent="0.25">
      <c r="A123" s="125"/>
      <c r="B123" s="126"/>
      <c r="C123" s="127"/>
      <c r="D123" s="128"/>
      <c r="E123" s="129"/>
      <c r="F123" s="130"/>
      <c r="G123" s="126"/>
      <c r="H123" s="131"/>
      <c r="I123" s="131"/>
      <c r="J123" s="132"/>
      <c r="K123" s="133"/>
      <c r="L123" s="126"/>
    </row>
    <row r="124" spans="1:12" x14ac:dyDescent="0.25">
      <c r="A124" s="125"/>
      <c r="B124" s="126"/>
      <c r="C124" s="127"/>
      <c r="D124" s="128"/>
      <c r="E124" s="129"/>
      <c r="F124" s="130"/>
      <c r="G124" s="126"/>
      <c r="H124" s="131"/>
      <c r="I124" s="131"/>
      <c r="J124" s="132"/>
      <c r="K124" s="133"/>
      <c r="L124" s="126"/>
    </row>
    <row r="125" spans="1:12" x14ac:dyDescent="0.25">
      <c r="A125" s="125"/>
      <c r="B125" s="126"/>
      <c r="C125" s="127"/>
      <c r="D125" s="128"/>
      <c r="E125" s="129"/>
      <c r="F125" s="130"/>
      <c r="G125" s="126"/>
      <c r="H125" s="131"/>
      <c r="I125" s="131"/>
      <c r="J125" s="132"/>
      <c r="K125" s="133"/>
      <c r="L125" s="126"/>
    </row>
    <row r="126" spans="1:12" x14ac:dyDescent="0.25">
      <c r="A126" s="125"/>
      <c r="B126" s="126"/>
      <c r="C126" s="127"/>
      <c r="D126" s="128"/>
      <c r="E126" s="129"/>
      <c r="F126" s="130"/>
      <c r="G126" s="126"/>
      <c r="H126" s="131"/>
      <c r="I126" s="131"/>
      <c r="J126" s="132"/>
      <c r="K126" s="133"/>
      <c r="L126" s="126"/>
    </row>
    <row r="127" spans="1:12" x14ac:dyDescent="0.25">
      <c r="A127" s="125"/>
      <c r="B127" s="126"/>
      <c r="C127" s="127"/>
      <c r="D127" s="128"/>
      <c r="E127" s="129"/>
      <c r="F127" s="130"/>
      <c r="G127" s="126"/>
      <c r="H127" s="131"/>
      <c r="I127" s="131"/>
      <c r="J127" s="132"/>
      <c r="K127" s="133"/>
      <c r="L127" s="126"/>
    </row>
    <row r="128" spans="1:12" x14ac:dyDescent="0.25">
      <c r="A128" s="125"/>
      <c r="B128" s="126"/>
      <c r="C128" s="127"/>
      <c r="D128" s="128"/>
      <c r="E128" s="129"/>
      <c r="F128" s="130"/>
      <c r="G128" s="126"/>
      <c r="H128" s="131"/>
      <c r="I128" s="131"/>
      <c r="J128" s="132"/>
      <c r="K128" s="133"/>
      <c r="L128" s="126"/>
    </row>
    <row r="129" spans="1:12" x14ac:dyDescent="0.25">
      <c r="A129" s="125"/>
      <c r="B129" s="126"/>
      <c r="C129" s="127"/>
      <c r="D129" s="128"/>
      <c r="E129" s="129"/>
      <c r="F129" s="130"/>
      <c r="G129" s="126"/>
      <c r="H129" s="131"/>
      <c r="I129" s="131"/>
      <c r="J129" s="132"/>
      <c r="K129" s="133"/>
      <c r="L129" s="126"/>
    </row>
    <row r="130" spans="1:12" x14ac:dyDescent="0.25">
      <c r="A130" s="125"/>
      <c r="B130" s="126"/>
      <c r="C130" s="127"/>
      <c r="D130" s="128"/>
      <c r="E130" s="129"/>
      <c r="F130" s="130"/>
      <c r="G130" s="126"/>
      <c r="H130" s="131"/>
      <c r="I130" s="131"/>
      <c r="J130" s="132"/>
      <c r="K130" s="133"/>
      <c r="L130" s="126"/>
    </row>
    <row r="131" spans="1:12" x14ac:dyDescent="0.25">
      <c r="A131" s="125"/>
      <c r="B131" s="126"/>
      <c r="C131" s="127"/>
      <c r="D131" s="128"/>
      <c r="E131" s="129"/>
      <c r="F131" s="130"/>
      <c r="G131" s="126"/>
      <c r="H131" s="131"/>
      <c r="I131" s="131"/>
      <c r="J131" s="132"/>
      <c r="K131" s="133"/>
      <c r="L131" s="126"/>
    </row>
    <row r="132" spans="1:12" x14ac:dyDescent="0.25">
      <c r="A132" s="125"/>
      <c r="B132" s="126"/>
      <c r="C132" s="127"/>
      <c r="D132" s="128"/>
      <c r="E132" s="129"/>
      <c r="F132" s="130"/>
      <c r="G132" s="126"/>
      <c r="H132" s="131"/>
      <c r="I132" s="131"/>
      <c r="J132" s="132"/>
      <c r="K132" s="133"/>
      <c r="L132" s="126"/>
    </row>
    <row r="133" spans="1:12" x14ac:dyDescent="0.25">
      <c r="A133" s="125"/>
      <c r="B133" s="126"/>
      <c r="C133" s="127"/>
      <c r="D133" s="128"/>
      <c r="E133" s="129"/>
      <c r="F133" s="130"/>
      <c r="G133" s="126"/>
      <c r="H133" s="131"/>
      <c r="I133" s="131"/>
      <c r="J133" s="132"/>
      <c r="K133" s="133"/>
      <c r="L133" s="126"/>
    </row>
    <row r="134" spans="1:12" x14ac:dyDescent="0.25">
      <c r="A134" s="125"/>
      <c r="B134" s="126"/>
      <c r="C134" s="127"/>
      <c r="D134" s="128"/>
      <c r="E134" s="129"/>
      <c r="F134" s="130"/>
      <c r="G134" s="126"/>
      <c r="H134" s="131"/>
      <c r="I134" s="131"/>
      <c r="J134" s="132"/>
      <c r="K134" s="133"/>
      <c r="L134" s="126"/>
    </row>
    <row r="135" spans="1:12" x14ac:dyDescent="0.25">
      <c r="A135" s="125"/>
      <c r="B135" s="126"/>
      <c r="C135" s="127"/>
      <c r="D135" s="128"/>
      <c r="E135" s="129"/>
      <c r="F135" s="130"/>
      <c r="G135" s="126"/>
      <c r="H135" s="131"/>
      <c r="I135" s="131"/>
      <c r="J135" s="132"/>
      <c r="K135" s="133"/>
      <c r="L135" s="126"/>
    </row>
    <row r="136" spans="1:12" x14ac:dyDescent="0.25">
      <c r="A136" s="125"/>
      <c r="B136" s="126"/>
      <c r="C136" s="127"/>
      <c r="D136" s="128"/>
      <c r="E136" s="129"/>
      <c r="F136" s="130"/>
      <c r="G136" s="126"/>
      <c r="H136" s="131"/>
      <c r="I136" s="131"/>
      <c r="J136" s="132"/>
      <c r="K136" s="133"/>
      <c r="L136" s="126"/>
    </row>
    <row r="137" spans="1:12" x14ac:dyDescent="0.25">
      <c r="A137" s="125"/>
      <c r="B137" s="126"/>
      <c r="C137" s="127"/>
      <c r="D137" s="128"/>
      <c r="E137" s="129"/>
      <c r="F137" s="130"/>
      <c r="G137" s="126"/>
      <c r="H137" s="131"/>
      <c r="I137" s="131"/>
      <c r="J137" s="132"/>
      <c r="K137" s="133"/>
      <c r="L137" s="126"/>
    </row>
    <row r="138" spans="1:12" x14ac:dyDescent="0.25">
      <c r="A138" s="125"/>
      <c r="B138" s="126"/>
      <c r="C138" s="127"/>
      <c r="D138" s="128"/>
      <c r="E138" s="129"/>
      <c r="F138" s="130"/>
      <c r="G138" s="126"/>
      <c r="H138" s="131"/>
      <c r="I138" s="131"/>
      <c r="J138" s="132"/>
      <c r="K138" s="133"/>
      <c r="L138" s="126"/>
    </row>
    <row r="139" spans="1:12" x14ac:dyDescent="0.25">
      <c r="A139" s="125"/>
      <c r="B139" s="126"/>
      <c r="C139" s="127"/>
      <c r="D139" s="128"/>
      <c r="E139" s="129"/>
      <c r="F139" s="130"/>
      <c r="G139" s="126"/>
      <c r="H139" s="131"/>
      <c r="I139" s="131"/>
      <c r="J139" s="132"/>
      <c r="K139" s="133"/>
      <c r="L139" s="126"/>
    </row>
    <row r="140" spans="1:12" x14ac:dyDescent="0.25">
      <c r="A140" s="125"/>
      <c r="B140" s="126"/>
      <c r="C140" s="127"/>
      <c r="D140" s="128"/>
      <c r="E140" s="129"/>
      <c r="F140" s="130"/>
      <c r="G140" s="126"/>
      <c r="H140" s="131"/>
      <c r="I140" s="131"/>
      <c r="J140" s="132"/>
      <c r="K140" s="133"/>
      <c r="L140" s="126"/>
    </row>
    <row r="141" spans="1:12" x14ac:dyDescent="0.25">
      <c r="A141" s="125"/>
      <c r="B141" s="126"/>
      <c r="C141" s="127"/>
      <c r="D141" s="128"/>
      <c r="E141" s="129"/>
      <c r="F141" s="130"/>
      <c r="G141" s="126"/>
      <c r="H141" s="131"/>
      <c r="I141" s="131"/>
      <c r="J141" s="132"/>
      <c r="K141" s="133"/>
      <c r="L141" s="126"/>
    </row>
    <row r="142" spans="1:12" x14ac:dyDescent="0.25">
      <c r="A142" s="125"/>
      <c r="B142" s="126"/>
      <c r="C142" s="127"/>
      <c r="D142" s="128"/>
      <c r="E142" s="129"/>
      <c r="F142" s="130"/>
      <c r="G142" s="126"/>
      <c r="H142" s="131"/>
      <c r="I142" s="131"/>
      <c r="J142" s="132"/>
      <c r="K142" s="133"/>
      <c r="L142" s="126"/>
    </row>
    <row r="143" spans="1:12" x14ac:dyDescent="0.25">
      <c r="A143" s="125"/>
      <c r="B143" s="126"/>
      <c r="C143" s="127"/>
      <c r="D143" s="128"/>
      <c r="E143" s="129"/>
      <c r="F143" s="130"/>
      <c r="G143" s="126"/>
      <c r="H143" s="131"/>
      <c r="I143" s="131"/>
      <c r="J143" s="132"/>
      <c r="K143" s="133"/>
      <c r="L143" s="126"/>
    </row>
    <row r="144" spans="1:12" x14ac:dyDescent="0.25">
      <c r="A144" s="125"/>
      <c r="B144" s="126"/>
      <c r="C144" s="127"/>
      <c r="D144" s="128"/>
      <c r="E144" s="129"/>
      <c r="F144" s="130"/>
      <c r="G144" s="126"/>
      <c r="H144" s="131"/>
      <c r="I144" s="131"/>
      <c r="J144" s="132"/>
      <c r="K144" s="133"/>
      <c r="L144" s="126"/>
    </row>
    <row r="145" spans="1:12" x14ac:dyDescent="0.25">
      <c r="A145" s="125"/>
      <c r="B145" s="126"/>
      <c r="C145" s="127"/>
      <c r="D145" s="128"/>
      <c r="E145" s="129"/>
      <c r="F145" s="130"/>
      <c r="G145" s="126"/>
      <c r="H145" s="131"/>
      <c r="I145" s="131"/>
      <c r="J145" s="132"/>
      <c r="K145" s="133"/>
      <c r="L145" s="126"/>
    </row>
    <row r="146" spans="1:12" x14ac:dyDescent="0.25">
      <c r="A146" s="125"/>
      <c r="B146" s="126"/>
      <c r="C146" s="127"/>
      <c r="D146" s="128"/>
      <c r="E146" s="129"/>
      <c r="F146" s="130"/>
      <c r="G146" s="126"/>
      <c r="H146" s="131"/>
      <c r="I146" s="131"/>
      <c r="J146" s="132"/>
      <c r="K146" s="133"/>
      <c r="L146" s="126"/>
    </row>
    <row r="147" spans="1:12" x14ac:dyDescent="0.25">
      <c r="A147" s="125"/>
      <c r="B147" s="126"/>
      <c r="C147" s="127"/>
      <c r="D147" s="128"/>
      <c r="E147" s="129"/>
      <c r="F147" s="130"/>
      <c r="G147" s="126"/>
      <c r="H147" s="131"/>
      <c r="I147" s="131"/>
      <c r="J147" s="132"/>
      <c r="K147" s="133"/>
      <c r="L147" s="126"/>
    </row>
    <row r="148" spans="1:12" x14ac:dyDescent="0.25">
      <c r="A148" s="125"/>
      <c r="B148" s="126"/>
      <c r="C148" s="127"/>
      <c r="D148" s="128"/>
      <c r="E148" s="129"/>
      <c r="F148" s="130"/>
      <c r="G148" s="126"/>
      <c r="H148" s="131"/>
      <c r="I148" s="131"/>
      <c r="J148" s="132"/>
      <c r="K148" s="133"/>
      <c r="L148" s="126"/>
    </row>
    <row r="149" spans="1:12" x14ac:dyDescent="0.25">
      <c r="A149" s="125"/>
      <c r="B149" s="126"/>
      <c r="C149" s="127"/>
      <c r="D149" s="128"/>
      <c r="E149" s="129"/>
      <c r="F149" s="130"/>
      <c r="G149" s="126"/>
      <c r="H149" s="131"/>
      <c r="I149" s="131"/>
      <c r="J149" s="132"/>
      <c r="K149" s="133"/>
      <c r="L149" s="126"/>
    </row>
    <row r="150" spans="1:12" x14ac:dyDescent="0.25">
      <c r="A150" s="125"/>
      <c r="B150" s="126"/>
      <c r="C150" s="127"/>
      <c r="D150" s="128"/>
      <c r="E150" s="129"/>
      <c r="F150" s="130"/>
      <c r="G150" s="126"/>
      <c r="H150" s="131"/>
      <c r="I150" s="131"/>
      <c r="J150" s="132"/>
      <c r="K150" s="133"/>
      <c r="L150" s="126"/>
    </row>
    <row r="151" spans="1:12" x14ac:dyDescent="0.25">
      <c r="A151" s="125"/>
      <c r="B151" s="126"/>
      <c r="C151" s="127"/>
      <c r="D151" s="128"/>
      <c r="E151" s="129"/>
      <c r="F151" s="130"/>
      <c r="G151" s="126"/>
      <c r="H151" s="131"/>
      <c r="I151" s="131"/>
      <c r="J151" s="132"/>
      <c r="K151" s="133"/>
      <c r="L151" s="126"/>
    </row>
    <row r="152" spans="1:12" x14ac:dyDescent="0.25">
      <c r="A152" s="125"/>
      <c r="B152" s="126"/>
      <c r="C152" s="127"/>
      <c r="D152" s="128"/>
      <c r="E152" s="129"/>
      <c r="F152" s="130"/>
      <c r="G152" s="126"/>
      <c r="H152" s="131"/>
      <c r="I152" s="131"/>
      <c r="J152" s="132"/>
      <c r="K152" s="133"/>
      <c r="L152" s="126"/>
    </row>
    <row r="153" spans="1:12" x14ac:dyDescent="0.25">
      <c r="A153" s="125"/>
      <c r="B153" s="126"/>
      <c r="C153" s="127"/>
      <c r="D153" s="128"/>
      <c r="E153" s="129"/>
      <c r="F153" s="130"/>
      <c r="G153" s="126"/>
      <c r="H153" s="131"/>
      <c r="I153" s="131"/>
      <c r="J153" s="132"/>
      <c r="K153" s="133"/>
      <c r="L153" s="126"/>
    </row>
    <row r="154" spans="1:12" x14ac:dyDescent="0.25">
      <c r="A154" s="125"/>
      <c r="B154" s="126"/>
      <c r="C154" s="127"/>
      <c r="D154" s="128"/>
      <c r="E154" s="129"/>
      <c r="F154" s="130"/>
      <c r="G154" s="126"/>
      <c r="H154" s="131"/>
      <c r="I154" s="131"/>
      <c r="J154" s="132"/>
      <c r="K154" s="133"/>
      <c r="L154" s="126"/>
    </row>
    <row r="155" spans="1:12" x14ac:dyDescent="0.25">
      <c r="A155" s="125"/>
      <c r="B155" s="126"/>
      <c r="C155" s="127"/>
      <c r="D155" s="128"/>
      <c r="E155" s="129"/>
      <c r="F155" s="130"/>
      <c r="G155" s="126"/>
      <c r="H155" s="131"/>
      <c r="I155" s="131"/>
      <c r="J155" s="132"/>
      <c r="K155" s="133"/>
      <c r="L155" s="126"/>
    </row>
    <row r="156" spans="1:12" x14ac:dyDescent="0.25">
      <c r="A156" s="125"/>
      <c r="B156" s="126"/>
      <c r="C156" s="127"/>
      <c r="D156" s="128"/>
      <c r="E156" s="129"/>
      <c r="F156" s="130"/>
      <c r="G156" s="126"/>
      <c r="H156" s="131"/>
      <c r="I156" s="131"/>
      <c r="J156" s="132"/>
      <c r="K156" s="133"/>
      <c r="L156" s="126"/>
    </row>
    <row r="157" spans="1:12" x14ac:dyDescent="0.25">
      <c r="A157" s="125"/>
      <c r="B157" s="126"/>
      <c r="C157" s="127"/>
      <c r="D157" s="128"/>
      <c r="E157" s="129"/>
      <c r="F157" s="130"/>
      <c r="G157" s="126"/>
      <c r="H157" s="131"/>
      <c r="I157" s="131"/>
      <c r="J157" s="132"/>
      <c r="K157" s="133"/>
      <c r="L157" s="126"/>
    </row>
    <row r="158" spans="1:12" x14ac:dyDescent="0.25">
      <c r="A158" s="125"/>
      <c r="B158" s="126"/>
      <c r="C158" s="127"/>
      <c r="D158" s="128"/>
      <c r="E158" s="129"/>
      <c r="F158" s="130"/>
      <c r="G158" s="126"/>
      <c r="H158" s="131"/>
      <c r="I158" s="131"/>
      <c r="J158" s="132"/>
      <c r="K158" s="133"/>
      <c r="L158" s="126"/>
    </row>
    <row r="159" spans="1:12" x14ac:dyDescent="0.25">
      <c r="A159" s="125"/>
      <c r="B159" s="126"/>
      <c r="C159" s="127"/>
      <c r="D159" s="128"/>
      <c r="E159" s="129"/>
      <c r="F159" s="130"/>
      <c r="G159" s="126"/>
      <c r="H159" s="131"/>
      <c r="I159" s="131"/>
      <c r="J159" s="132"/>
      <c r="K159" s="133"/>
      <c r="L159" s="126"/>
    </row>
    <row r="160" spans="1:12" x14ac:dyDescent="0.25">
      <c r="A160" s="125"/>
      <c r="B160" s="126"/>
      <c r="C160" s="127"/>
      <c r="D160" s="128"/>
      <c r="E160" s="129"/>
      <c r="F160" s="130"/>
      <c r="G160" s="126"/>
      <c r="H160" s="131"/>
      <c r="I160" s="131"/>
      <c r="J160" s="132"/>
      <c r="K160" s="133"/>
      <c r="L160" s="126"/>
    </row>
    <row r="161" spans="1:12" x14ac:dyDescent="0.25">
      <c r="A161" s="125"/>
      <c r="B161" s="126"/>
      <c r="C161" s="127"/>
      <c r="D161" s="128"/>
      <c r="E161" s="129"/>
      <c r="F161" s="130"/>
      <c r="G161" s="126"/>
      <c r="H161" s="131"/>
      <c r="I161" s="131"/>
      <c r="J161" s="132"/>
      <c r="K161" s="133"/>
      <c r="L161" s="126"/>
    </row>
    <row r="162" spans="1:12" x14ac:dyDescent="0.25">
      <c r="A162" s="125"/>
      <c r="B162" s="126"/>
      <c r="C162" s="127"/>
      <c r="D162" s="128"/>
      <c r="E162" s="129"/>
      <c r="F162" s="130"/>
      <c r="G162" s="126"/>
      <c r="H162" s="131"/>
      <c r="I162" s="131"/>
      <c r="J162" s="132"/>
      <c r="K162" s="133"/>
      <c r="L162" s="126"/>
    </row>
    <row r="163" spans="1:12" x14ac:dyDescent="0.25">
      <c r="A163" s="125"/>
      <c r="B163" s="126"/>
      <c r="C163" s="127"/>
      <c r="D163" s="128"/>
      <c r="E163" s="129"/>
      <c r="F163" s="130"/>
      <c r="G163" s="126"/>
      <c r="H163" s="131"/>
      <c r="I163" s="131"/>
      <c r="J163" s="132"/>
      <c r="K163" s="133"/>
      <c r="L163" s="126"/>
    </row>
    <row r="164" spans="1:12" x14ac:dyDescent="0.25">
      <c r="A164" s="125"/>
      <c r="B164" s="126"/>
      <c r="C164" s="127"/>
      <c r="D164" s="128"/>
      <c r="E164" s="129"/>
      <c r="F164" s="130"/>
      <c r="G164" s="126"/>
      <c r="H164" s="131"/>
      <c r="I164" s="131"/>
      <c r="J164" s="132"/>
      <c r="K164" s="133"/>
      <c r="L164" s="126"/>
    </row>
    <row r="165" spans="1:12" x14ac:dyDescent="0.25">
      <c r="A165" s="125"/>
      <c r="B165" s="126"/>
      <c r="C165" s="127"/>
      <c r="D165" s="128"/>
      <c r="E165" s="129"/>
      <c r="F165" s="130"/>
      <c r="G165" s="126"/>
      <c r="H165" s="131"/>
      <c r="I165" s="131"/>
      <c r="J165" s="132"/>
      <c r="K165" s="133"/>
      <c r="L165" s="126"/>
    </row>
    <row r="166" spans="1:12" x14ac:dyDescent="0.25">
      <c r="A166" s="125"/>
      <c r="B166" s="126"/>
      <c r="C166" s="127"/>
      <c r="D166" s="128"/>
      <c r="E166" s="129"/>
      <c r="F166" s="130"/>
      <c r="G166" s="126"/>
      <c r="H166" s="131"/>
      <c r="I166" s="131"/>
      <c r="J166" s="132"/>
      <c r="K166" s="133"/>
      <c r="L166" s="126"/>
    </row>
    <row r="167" spans="1:12" x14ac:dyDescent="0.25">
      <c r="A167" s="125"/>
      <c r="B167" s="126"/>
      <c r="C167" s="127"/>
      <c r="D167" s="128"/>
      <c r="E167" s="129"/>
      <c r="F167" s="130"/>
      <c r="G167" s="126"/>
      <c r="H167" s="131"/>
      <c r="I167" s="131"/>
      <c r="J167" s="132"/>
      <c r="K167" s="133"/>
      <c r="L167" s="126"/>
    </row>
    <row r="168" spans="1:12" x14ac:dyDescent="0.25">
      <c r="A168" s="125"/>
      <c r="B168" s="126"/>
      <c r="C168" s="127"/>
      <c r="D168" s="128"/>
      <c r="E168" s="129"/>
      <c r="F168" s="130"/>
      <c r="G168" s="126"/>
      <c r="H168" s="131"/>
      <c r="I168" s="131"/>
      <c r="J168" s="132"/>
      <c r="K168" s="133"/>
      <c r="L168" s="126"/>
    </row>
    <row r="169" spans="1:12" x14ac:dyDescent="0.25">
      <c r="A169" s="125"/>
      <c r="B169" s="126"/>
      <c r="C169" s="127"/>
      <c r="D169" s="128"/>
      <c r="E169" s="129"/>
      <c r="F169" s="130"/>
      <c r="G169" s="126"/>
      <c r="H169" s="131"/>
      <c r="I169" s="131"/>
      <c r="J169" s="132"/>
      <c r="K169" s="133"/>
      <c r="L169" s="126"/>
    </row>
  </sheetData>
  <mergeCells count="6">
    <mergeCell ref="A3:B3"/>
    <mergeCell ref="A1:B1"/>
    <mergeCell ref="F1:G1"/>
    <mergeCell ref="H1:I1"/>
    <mergeCell ref="J1:K1"/>
    <mergeCell ref="A2:B2"/>
  </mergeCells>
  <pageMargins left="0.7" right="0.7" top="0.78740157499999996" bottom="0.78740157499999996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9"/>
  <sheetViews>
    <sheetView topLeftCell="A25" workbookViewId="0">
      <selection activeCell="G15" sqref="G15:G38"/>
    </sheetView>
  </sheetViews>
  <sheetFormatPr defaultColWidth="8.140625" defaultRowHeight="15" x14ac:dyDescent="0.25"/>
  <cols>
    <col min="1" max="1" width="5.42578125" style="145" customWidth="1"/>
    <col min="2" max="2" width="6.7109375" style="146" customWidth="1"/>
    <col min="3" max="3" width="9.140625" style="146" customWidth="1"/>
    <col min="4" max="4" width="36.42578125" style="146" customWidth="1"/>
    <col min="5" max="5" width="4.28515625" style="146" customWidth="1"/>
    <col min="6" max="6" width="8.7109375" style="147" customWidth="1"/>
    <col min="7" max="7" width="10.28515625" style="148" customWidth="1"/>
    <col min="8" max="8" width="16.42578125" style="148" customWidth="1"/>
    <col min="9" max="256" width="8.140625" style="149"/>
    <col min="257" max="257" width="5.42578125" style="149" customWidth="1"/>
    <col min="258" max="258" width="6.7109375" style="149" customWidth="1"/>
    <col min="259" max="259" width="9.140625" style="149" customWidth="1"/>
    <col min="260" max="260" width="36.42578125" style="149" customWidth="1"/>
    <col min="261" max="261" width="4.28515625" style="149" customWidth="1"/>
    <col min="262" max="262" width="8.7109375" style="149" customWidth="1"/>
    <col min="263" max="263" width="10.28515625" style="149" customWidth="1"/>
    <col min="264" max="264" width="16.42578125" style="149" customWidth="1"/>
    <col min="265" max="512" width="8.140625" style="149"/>
    <col min="513" max="513" width="5.42578125" style="149" customWidth="1"/>
    <col min="514" max="514" width="6.7109375" style="149" customWidth="1"/>
    <col min="515" max="515" width="9.140625" style="149" customWidth="1"/>
    <col min="516" max="516" width="36.42578125" style="149" customWidth="1"/>
    <col min="517" max="517" width="4.28515625" style="149" customWidth="1"/>
    <col min="518" max="518" width="8.7109375" style="149" customWidth="1"/>
    <col min="519" max="519" width="10.28515625" style="149" customWidth="1"/>
    <col min="520" max="520" width="16.42578125" style="149" customWidth="1"/>
    <col min="521" max="768" width="8.140625" style="149"/>
    <col min="769" max="769" width="5.42578125" style="149" customWidth="1"/>
    <col min="770" max="770" width="6.7109375" style="149" customWidth="1"/>
    <col min="771" max="771" width="9.140625" style="149" customWidth="1"/>
    <col min="772" max="772" width="36.42578125" style="149" customWidth="1"/>
    <col min="773" max="773" width="4.28515625" style="149" customWidth="1"/>
    <col min="774" max="774" width="8.7109375" style="149" customWidth="1"/>
    <col min="775" max="775" width="10.28515625" style="149" customWidth="1"/>
    <col min="776" max="776" width="16.42578125" style="149" customWidth="1"/>
    <col min="777" max="1024" width="8.140625" style="149"/>
    <col min="1025" max="1025" width="5.42578125" style="149" customWidth="1"/>
    <col min="1026" max="1026" width="6.7109375" style="149" customWidth="1"/>
    <col min="1027" max="1027" width="9.140625" style="149" customWidth="1"/>
    <col min="1028" max="1028" width="36.42578125" style="149" customWidth="1"/>
    <col min="1029" max="1029" width="4.28515625" style="149" customWidth="1"/>
    <col min="1030" max="1030" width="8.7109375" style="149" customWidth="1"/>
    <col min="1031" max="1031" width="10.28515625" style="149" customWidth="1"/>
    <col min="1032" max="1032" width="16.42578125" style="149" customWidth="1"/>
    <col min="1033" max="1280" width="8.140625" style="149"/>
    <col min="1281" max="1281" width="5.42578125" style="149" customWidth="1"/>
    <col min="1282" max="1282" width="6.7109375" style="149" customWidth="1"/>
    <col min="1283" max="1283" width="9.140625" style="149" customWidth="1"/>
    <col min="1284" max="1284" width="36.42578125" style="149" customWidth="1"/>
    <col min="1285" max="1285" width="4.28515625" style="149" customWidth="1"/>
    <col min="1286" max="1286" width="8.7109375" style="149" customWidth="1"/>
    <col min="1287" max="1287" width="10.28515625" style="149" customWidth="1"/>
    <col min="1288" max="1288" width="16.42578125" style="149" customWidth="1"/>
    <col min="1289" max="1536" width="8.140625" style="149"/>
    <col min="1537" max="1537" width="5.42578125" style="149" customWidth="1"/>
    <col min="1538" max="1538" width="6.7109375" style="149" customWidth="1"/>
    <col min="1539" max="1539" width="9.140625" style="149" customWidth="1"/>
    <col min="1540" max="1540" width="36.42578125" style="149" customWidth="1"/>
    <col min="1541" max="1541" width="4.28515625" style="149" customWidth="1"/>
    <col min="1542" max="1542" width="8.7109375" style="149" customWidth="1"/>
    <col min="1543" max="1543" width="10.28515625" style="149" customWidth="1"/>
    <col min="1544" max="1544" width="16.42578125" style="149" customWidth="1"/>
    <col min="1545" max="1792" width="8.140625" style="149"/>
    <col min="1793" max="1793" width="5.42578125" style="149" customWidth="1"/>
    <col min="1794" max="1794" width="6.7109375" style="149" customWidth="1"/>
    <col min="1795" max="1795" width="9.140625" style="149" customWidth="1"/>
    <col min="1796" max="1796" width="36.42578125" style="149" customWidth="1"/>
    <col min="1797" max="1797" width="4.28515625" style="149" customWidth="1"/>
    <col min="1798" max="1798" width="8.7109375" style="149" customWidth="1"/>
    <col min="1799" max="1799" width="10.28515625" style="149" customWidth="1"/>
    <col min="1800" max="1800" width="16.42578125" style="149" customWidth="1"/>
    <col min="1801" max="2048" width="8.140625" style="149"/>
    <col min="2049" max="2049" width="5.42578125" style="149" customWidth="1"/>
    <col min="2050" max="2050" width="6.7109375" style="149" customWidth="1"/>
    <col min="2051" max="2051" width="9.140625" style="149" customWidth="1"/>
    <col min="2052" max="2052" width="36.42578125" style="149" customWidth="1"/>
    <col min="2053" max="2053" width="4.28515625" style="149" customWidth="1"/>
    <col min="2054" max="2054" width="8.7109375" style="149" customWidth="1"/>
    <col min="2055" max="2055" width="10.28515625" style="149" customWidth="1"/>
    <col min="2056" max="2056" width="16.42578125" style="149" customWidth="1"/>
    <col min="2057" max="2304" width="8.140625" style="149"/>
    <col min="2305" max="2305" width="5.42578125" style="149" customWidth="1"/>
    <col min="2306" max="2306" width="6.7109375" style="149" customWidth="1"/>
    <col min="2307" max="2307" width="9.140625" style="149" customWidth="1"/>
    <col min="2308" max="2308" width="36.42578125" style="149" customWidth="1"/>
    <col min="2309" max="2309" width="4.28515625" style="149" customWidth="1"/>
    <col min="2310" max="2310" width="8.7109375" style="149" customWidth="1"/>
    <col min="2311" max="2311" width="10.28515625" style="149" customWidth="1"/>
    <col min="2312" max="2312" width="16.42578125" style="149" customWidth="1"/>
    <col min="2313" max="2560" width="8.140625" style="149"/>
    <col min="2561" max="2561" width="5.42578125" style="149" customWidth="1"/>
    <col min="2562" max="2562" width="6.7109375" style="149" customWidth="1"/>
    <col min="2563" max="2563" width="9.140625" style="149" customWidth="1"/>
    <col min="2564" max="2564" width="36.42578125" style="149" customWidth="1"/>
    <col min="2565" max="2565" width="4.28515625" style="149" customWidth="1"/>
    <col min="2566" max="2566" width="8.7109375" style="149" customWidth="1"/>
    <col min="2567" max="2567" width="10.28515625" style="149" customWidth="1"/>
    <col min="2568" max="2568" width="16.42578125" style="149" customWidth="1"/>
    <col min="2569" max="2816" width="8.140625" style="149"/>
    <col min="2817" max="2817" width="5.42578125" style="149" customWidth="1"/>
    <col min="2818" max="2818" width="6.7109375" style="149" customWidth="1"/>
    <col min="2819" max="2819" width="9.140625" style="149" customWidth="1"/>
    <col min="2820" max="2820" width="36.42578125" style="149" customWidth="1"/>
    <col min="2821" max="2821" width="4.28515625" style="149" customWidth="1"/>
    <col min="2822" max="2822" width="8.7109375" style="149" customWidth="1"/>
    <col min="2823" max="2823" width="10.28515625" style="149" customWidth="1"/>
    <col min="2824" max="2824" width="16.42578125" style="149" customWidth="1"/>
    <col min="2825" max="3072" width="8.140625" style="149"/>
    <col min="3073" max="3073" width="5.42578125" style="149" customWidth="1"/>
    <col min="3074" max="3074" width="6.7109375" style="149" customWidth="1"/>
    <col min="3075" max="3075" width="9.140625" style="149" customWidth="1"/>
    <col min="3076" max="3076" width="36.42578125" style="149" customWidth="1"/>
    <col min="3077" max="3077" width="4.28515625" style="149" customWidth="1"/>
    <col min="3078" max="3078" width="8.7109375" style="149" customWidth="1"/>
    <col min="3079" max="3079" width="10.28515625" style="149" customWidth="1"/>
    <col min="3080" max="3080" width="16.42578125" style="149" customWidth="1"/>
    <col min="3081" max="3328" width="8.140625" style="149"/>
    <col min="3329" max="3329" width="5.42578125" style="149" customWidth="1"/>
    <col min="3330" max="3330" width="6.7109375" style="149" customWidth="1"/>
    <col min="3331" max="3331" width="9.140625" style="149" customWidth="1"/>
    <col min="3332" max="3332" width="36.42578125" style="149" customWidth="1"/>
    <col min="3333" max="3333" width="4.28515625" style="149" customWidth="1"/>
    <col min="3334" max="3334" width="8.7109375" style="149" customWidth="1"/>
    <col min="3335" max="3335" width="10.28515625" style="149" customWidth="1"/>
    <col min="3336" max="3336" width="16.42578125" style="149" customWidth="1"/>
    <col min="3337" max="3584" width="8.140625" style="149"/>
    <col min="3585" max="3585" width="5.42578125" style="149" customWidth="1"/>
    <col min="3586" max="3586" width="6.7109375" style="149" customWidth="1"/>
    <col min="3587" max="3587" width="9.140625" style="149" customWidth="1"/>
    <col min="3588" max="3588" width="36.42578125" style="149" customWidth="1"/>
    <col min="3589" max="3589" width="4.28515625" style="149" customWidth="1"/>
    <col min="3590" max="3590" width="8.7109375" style="149" customWidth="1"/>
    <col min="3591" max="3591" width="10.28515625" style="149" customWidth="1"/>
    <col min="3592" max="3592" width="16.42578125" style="149" customWidth="1"/>
    <col min="3593" max="3840" width="8.140625" style="149"/>
    <col min="3841" max="3841" width="5.42578125" style="149" customWidth="1"/>
    <col min="3842" max="3842" width="6.7109375" style="149" customWidth="1"/>
    <col min="3843" max="3843" width="9.140625" style="149" customWidth="1"/>
    <col min="3844" max="3844" width="36.42578125" style="149" customWidth="1"/>
    <col min="3845" max="3845" width="4.28515625" style="149" customWidth="1"/>
    <col min="3846" max="3846" width="8.7109375" style="149" customWidth="1"/>
    <col min="3847" max="3847" width="10.28515625" style="149" customWidth="1"/>
    <col min="3848" max="3848" width="16.42578125" style="149" customWidth="1"/>
    <col min="3849" max="4096" width="8.140625" style="149"/>
    <col min="4097" max="4097" width="5.42578125" style="149" customWidth="1"/>
    <col min="4098" max="4098" width="6.7109375" style="149" customWidth="1"/>
    <col min="4099" max="4099" width="9.140625" style="149" customWidth="1"/>
    <col min="4100" max="4100" width="36.42578125" style="149" customWidth="1"/>
    <col min="4101" max="4101" width="4.28515625" style="149" customWidth="1"/>
    <col min="4102" max="4102" width="8.7109375" style="149" customWidth="1"/>
    <col min="4103" max="4103" width="10.28515625" style="149" customWidth="1"/>
    <col min="4104" max="4104" width="16.42578125" style="149" customWidth="1"/>
    <col min="4105" max="4352" width="8.140625" style="149"/>
    <col min="4353" max="4353" width="5.42578125" style="149" customWidth="1"/>
    <col min="4354" max="4354" width="6.7109375" style="149" customWidth="1"/>
    <col min="4355" max="4355" width="9.140625" style="149" customWidth="1"/>
    <col min="4356" max="4356" width="36.42578125" style="149" customWidth="1"/>
    <col min="4357" max="4357" width="4.28515625" style="149" customWidth="1"/>
    <col min="4358" max="4358" width="8.7109375" style="149" customWidth="1"/>
    <col min="4359" max="4359" width="10.28515625" style="149" customWidth="1"/>
    <col min="4360" max="4360" width="16.42578125" style="149" customWidth="1"/>
    <col min="4361" max="4608" width="8.140625" style="149"/>
    <col min="4609" max="4609" width="5.42578125" style="149" customWidth="1"/>
    <col min="4610" max="4610" width="6.7109375" style="149" customWidth="1"/>
    <col min="4611" max="4611" width="9.140625" style="149" customWidth="1"/>
    <col min="4612" max="4612" width="36.42578125" style="149" customWidth="1"/>
    <col min="4613" max="4613" width="4.28515625" style="149" customWidth="1"/>
    <col min="4614" max="4614" width="8.7109375" style="149" customWidth="1"/>
    <col min="4615" max="4615" width="10.28515625" style="149" customWidth="1"/>
    <col min="4616" max="4616" width="16.42578125" style="149" customWidth="1"/>
    <col min="4617" max="4864" width="8.140625" style="149"/>
    <col min="4865" max="4865" width="5.42578125" style="149" customWidth="1"/>
    <col min="4866" max="4866" width="6.7109375" style="149" customWidth="1"/>
    <col min="4867" max="4867" width="9.140625" style="149" customWidth="1"/>
    <col min="4868" max="4868" width="36.42578125" style="149" customWidth="1"/>
    <col min="4869" max="4869" width="4.28515625" style="149" customWidth="1"/>
    <col min="4870" max="4870" width="8.7109375" style="149" customWidth="1"/>
    <col min="4871" max="4871" width="10.28515625" style="149" customWidth="1"/>
    <col min="4872" max="4872" width="16.42578125" style="149" customWidth="1"/>
    <col min="4873" max="5120" width="8.140625" style="149"/>
    <col min="5121" max="5121" width="5.42578125" style="149" customWidth="1"/>
    <col min="5122" max="5122" width="6.7109375" style="149" customWidth="1"/>
    <col min="5123" max="5123" width="9.140625" style="149" customWidth="1"/>
    <col min="5124" max="5124" width="36.42578125" style="149" customWidth="1"/>
    <col min="5125" max="5125" width="4.28515625" style="149" customWidth="1"/>
    <col min="5126" max="5126" width="8.7109375" style="149" customWidth="1"/>
    <col min="5127" max="5127" width="10.28515625" style="149" customWidth="1"/>
    <col min="5128" max="5128" width="16.42578125" style="149" customWidth="1"/>
    <col min="5129" max="5376" width="8.140625" style="149"/>
    <col min="5377" max="5377" width="5.42578125" style="149" customWidth="1"/>
    <col min="5378" max="5378" width="6.7109375" style="149" customWidth="1"/>
    <col min="5379" max="5379" width="9.140625" style="149" customWidth="1"/>
    <col min="5380" max="5380" width="36.42578125" style="149" customWidth="1"/>
    <col min="5381" max="5381" width="4.28515625" style="149" customWidth="1"/>
    <col min="5382" max="5382" width="8.7109375" style="149" customWidth="1"/>
    <col min="5383" max="5383" width="10.28515625" style="149" customWidth="1"/>
    <col min="5384" max="5384" width="16.42578125" style="149" customWidth="1"/>
    <col min="5385" max="5632" width="8.140625" style="149"/>
    <col min="5633" max="5633" width="5.42578125" style="149" customWidth="1"/>
    <col min="5634" max="5634" width="6.7109375" style="149" customWidth="1"/>
    <col min="5635" max="5635" width="9.140625" style="149" customWidth="1"/>
    <col min="5636" max="5636" width="36.42578125" style="149" customWidth="1"/>
    <col min="5637" max="5637" width="4.28515625" style="149" customWidth="1"/>
    <col min="5638" max="5638" width="8.7109375" style="149" customWidth="1"/>
    <col min="5639" max="5639" width="10.28515625" style="149" customWidth="1"/>
    <col min="5640" max="5640" width="16.42578125" style="149" customWidth="1"/>
    <col min="5641" max="5888" width="8.140625" style="149"/>
    <col min="5889" max="5889" width="5.42578125" style="149" customWidth="1"/>
    <col min="5890" max="5890" width="6.7109375" style="149" customWidth="1"/>
    <col min="5891" max="5891" width="9.140625" style="149" customWidth="1"/>
    <col min="5892" max="5892" width="36.42578125" style="149" customWidth="1"/>
    <col min="5893" max="5893" width="4.28515625" style="149" customWidth="1"/>
    <col min="5894" max="5894" width="8.7109375" style="149" customWidth="1"/>
    <col min="5895" max="5895" width="10.28515625" style="149" customWidth="1"/>
    <col min="5896" max="5896" width="16.42578125" style="149" customWidth="1"/>
    <col min="5897" max="6144" width="8.140625" style="149"/>
    <col min="6145" max="6145" width="5.42578125" style="149" customWidth="1"/>
    <col min="6146" max="6146" width="6.7109375" style="149" customWidth="1"/>
    <col min="6147" max="6147" width="9.140625" style="149" customWidth="1"/>
    <col min="6148" max="6148" width="36.42578125" style="149" customWidth="1"/>
    <col min="6149" max="6149" width="4.28515625" style="149" customWidth="1"/>
    <col min="6150" max="6150" width="8.7109375" style="149" customWidth="1"/>
    <col min="6151" max="6151" width="10.28515625" style="149" customWidth="1"/>
    <col min="6152" max="6152" width="16.42578125" style="149" customWidth="1"/>
    <col min="6153" max="6400" width="8.140625" style="149"/>
    <col min="6401" max="6401" width="5.42578125" style="149" customWidth="1"/>
    <col min="6402" max="6402" width="6.7109375" style="149" customWidth="1"/>
    <col min="6403" max="6403" width="9.140625" style="149" customWidth="1"/>
    <col min="6404" max="6404" width="36.42578125" style="149" customWidth="1"/>
    <col min="6405" max="6405" width="4.28515625" style="149" customWidth="1"/>
    <col min="6406" max="6406" width="8.7109375" style="149" customWidth="1"/>
    <col min="6407" max="6407" width="10.28515625" style="149" customWidth="1"/>
    <col min="6408" max="6408" width="16.42578125" style="149" customWidth="1"/>
    <col min="6409" max="6656" width="8.140625" style="149"/>
    <col min="6657" max="6657" width="5.42578125" style="149" customWidth="1"/>
    <col min="6658" max="6658" width="6.7109375" style="149" customWidth="1"/>
    <col min="6659" max="6659" width="9.140625" style="149" customWidth="1"/>
    <col min="6660" max="6660" width="36.42578125" style="149" customWidth="1"/>
    <col min="6661" max="6661" width="4.28515625" style="149" customWidth="1"/>
    <col min="6662" max="6662" width="8.7109375" style="149" customWidth="1"/>
    <col min="6663" max="6663" width="10.28515625" style="149" customWidth="1"/>
    <col min="6664" max="6664" width="16.42578125" style="149" customWidth="1"/>
    <col min="6665" max="6912" width="8.140625" style="149"/>
    <col min="6913" max="6913" width="5.42578125" style="149" customWidth="1"/>
    <col min="6914" max="6914" width="6.7109375" style="149" customWidth="1"/>
    <col min="6915" max="6915" width="9.140625" style="149" customWidth="1"/>
    <col min="6916" max="6916" width="36.42578125" style="149" customWidth="1"/>
    <col min="6917" max="6917" width="4.28515625" style="149" customWidth="1"/>
    <col min="6918" max="6918" width="8.7109375" style="149" customWidth="1"/>
    <col min="6919" max="6919" width="10.28515625" style="149" customWidth="1"/>
    <col min="6920" max="6920" width="16.42578125" style="149" customWidth="1"/>
    <col min="6921" max="7168" width="8.140625" style="149"/>
    <col min="7169" max="7169" width="5.42578125" style="149" customWidth="1"/>
    <col min="7170" max="7170" width="6.7109375" style="149" customWidth="1"/>
    <col min="7171" max="7171" width="9.140625" style="149" customWidth="1"/>
    <col min="7172" max="7172" width="36.42578125" style="149" customWidth="1"/>
    <col min="7173" max="7173" width="4.28515625" style="149" customWidth="1"/>
    <col min="7174" max="7174" width="8.7109375" style="149" customWidth="1"/>
    <col min="7175" max="7175" width="10.28515625" style="149" customWidth="1"/>
    <col min="7176" max="7176" width="16.42578125" style="149" customWidth="1"/>
    <col min="7177" max="7424" width="8.140625" style="149"/>
    <col min="7425" max="7425" width="5.42578125" style="149" customWidth="1"/>
    <col min="7426" max="7426" width="6.7109375" style="149" customWidth="1"/>
    <col min="7427" max="7427" width="9.140625" style="149" customWidth="1"/>
    <col min="7428" max="7428" width="36.42578125" style="149" customWidth="1"/>
    <col min="7429" max="7429" width="4.28515625" style="149" customWidth="1"/>
    <col min="7430" max="7430" width="8.7109375" style="149" customWidth="1"/>
    <col min="7431" max="7431" width="10.28515625" style="149" customWidth="1"/>
    <col min="7432" max="7432" width="16.42578125" style="149" customWidth="1"/>
    <col min="7433" max="7680" width="8.140625" style="149"/>
    <col min="7681" max="7681" width="5.42578125" style="149" customWidth="1"/>
    <col min="7682" max="7682" width="6.7109375" style="149" customWidth="1"/>
    <col min="7683" max="7683" width="9.140625" style="149" customWidth="1"/>
    <col min="7684" max="7684" width="36.42578125" style="149" customWidth="1"/>
    <col min="7685" max="7685" width="4.28515625" style="149" customWidth="1"/>
    <col min="7686" max="7686" width="8.7109375" style="149" customWidth="1"/>
    <col min="7687" max="7687" width="10.28515625" style="149" customWidth="1"/>
    <col min="7688" max="7688" width="16.42578125" style="149" customWidth="1"/>
    <col min="7689" max="7936" width="8.140625" style="149"/>
    <col min="7937" max="7937" width="5.42578125" style="149" customWidth="1"/>
    <col min="7938" max="7938" width="6.7109375" style="149" customWidth="1"/>
    <col min="7939" max="7939" width="9.140625" style="149" customWidth="1"/>
    <col min="7940" max="7940" width="36.42578125" style="149" customWidth="1"/>
    <col min="7941" max="7941" width="4.28515625" style="149" customWidth="1"/>
    <col min="7942" max="7942" width="8.7109375" style="149" customWidth="1"/>
    <col min="7943" max="7943" width="10.28515625" style="149" customWidth="1"/>
    <col min="7944" max="7944" width="16.42578125" style="149" customWidth="1"/>
    <col min="7945" max="8192" width="8.140625" style="149"/>
    <col min="8193" max="8193" width="5.42578125" style="149" customWidth="1"/>
    <col min="8194" max="8194" width="6.7109375" style="149" customWidth="1"/>
    <col min="8195" max="8195" width="9.140625" style="149" customWidth="1"/>
    <col min="8196" max="8196" width="36.42578125" style="149" customWidth="1"/>
    <col min="8197" max="8197" width="4.28515625" style="149" customWidth="1"/>
    <col min="8198" max="8198" width="8.7109375" style="149" customWidth="1"/>
    <col min="8199" max="8199" width="10.28515625" style="149" customWidth="1"/>
    <col min="8200" max="8200" width="16.42578125" style="149" customWidth="1"/>
    <col min="8201" max="8448" width="8.140625" style="149"/>
    <col min="8449" max="8449" width="5.42578125" style="149" customWidth="1"/>
    <col min="8450" max="8450" width="6.7109375" style="149" customWidth="1"/>
    <col min="8451" max="8451" width="9.140625" style="149" customWidth="1"/>
    <col min="8452" max="8452" width="36.42578125" style="149" customWidth="1"/>
    <col min="8453" max="8453" width="4.28515625" style="149" customWidth="1"/>
    <col min="8454" max="8454" width="8.7109375" style="149" customWidth="1"/>
    <col min="8455" max="8455" width="10.28515625" style="149" customWidth="1"/>
    <col min="8456" max="8456" width="16.42578125" style="149" customWidth="1"/>
    <col min="8457" max="8704" width="8.140625" style="149"/>
    <col min="8705" max="8705" width="5.42578125" style="149" customWidth="1"/>
    <col min="8706" max="8706" width="6.7109375" style="149" customWidth="1"/>
    <col min="8707" max="8707" width="9.140625" style="149" customWidth="1"/>
    <col min="8708" max="8708" width="36.42578125" style="149" customWidth="1"/>
    <col min="8709" max="8709" width="4.28515625" style="149" customWidth="1"/>
    <col min="8710" max="8710" width="8.7109375" style="149" customWidth="1"/>
    <col min="8711" max="8711" width="10.28515625" style="149" customWidth="1"/>
    <col min="8712" max="8712" width="16.42578125" style="149" customWidth="1"/>
    <col min="8713" max="8960" width="8.140625" style="149"/>
    <col min="8961" max="8961" width="5.42578125" style="149" customWidth="1"/>
    <col min="8962" max="8962" width="6.7109375" style="149" customWidth="1"/>
    <col min="8963" max="8963" width="9.140625" style="149" customWidth="1"/>
    <col min="8964" max="8964" width="36.42578125" style="149" customWidth="1"/>
    <col min="8965" max="8965" width="4.28515625" style="149" customWidth="1"/>
    <col min="8966" max="8966" width="8.7109375" style="149" customWidth="1"/>
    <col min="8967" max="8967" width="10.28515625" style="149" customWidth="1"/>
    <col min="8968" max="8968" width="16.42578125" style="149" customWidth="1"/>
    <col min="8969" max="9216" width="8.140625" style="149"/>
    <col min="9217" max="9217" width="5.42578125" style="149" customWidth="1"/>
    <col min="9218" max="9218" width="6.7109375" style="149" customWidth="1"/>
    <col min="9219" max="9219" width="9.140625" style="149" customWidth="1"/>
    <col min="9220" max="9220" width="36.42578125" style="149" customWidth="1"/>
    <col min="9221" max="9221" width="4.28515625" style="149" customWidth="1"/>
    <col min="9222" max="9222" width="8.7109375" style="149" customWidth="1"/>
    <col min="9223" max="9223" width="10.28515625" style="149" customWidth="1"/>
    <col min="9224" max="9224" width="16.42578125" style="149" customWidth="1"/>
    <col min="9225" max="9472" width="8.140625" style="149"/>
    <col min="9473" max="9473" width="5.42578125" style="149" customWidth="1"/>
    <col min="9474" max="9474" width="6.7109375" style="149" customWidth="1"/>
    <col min="9475" max="9475" width="9.140625" style="149" customWidth="1"/>
    <col min="9476" max="9476" width="36.42578125" style="149" customWidth="1"/>
    <col min="9477" max="9477" width="4.28515625" style="149" customWidth="1"/>
    <col min="9478" max="9478" width="8.7109375" style="149" customWidth="1"/>
    <col min="9479" max="9479" width="10.28515625" style="149" customWidth="1"/>
    <col min="9480" max="9480" width="16.42578125" style="149" customWidth="1"/>
    <col min="9481" max="9728" width="8.140625" style="149"/>
    <col min="9729" max="9729" width="5.42578125" style="149" customWidth="1"/>
    <col min="9730" max="9730" width="6.7109375" style="149" customWidth="1"/>
    <col min="9731" max="9731" width="9.140625" style="149" customWidth="1"/>
    <col min="9732" max="9732" width="36.42578125" style="149" customWidth="1"/>
    <col min="9733" max="9733" width="4.28515625" style="149" customWidth="1"/>
    <col min="9734" max="9734" width="8.7109375" style="149" customWidth="1"/>
    <col min="9735" max="9735" width="10.28515625" style="149" customWidth="1"/>
    <col min="9736" max="9736" width="16.42578125" style="149" customWidth="1"/>
    <col min="9737" max="9984" width="8.140625" style="149"/>
    <col min="9985" max="9985" width="5.42578125" style="149" customWidth="1"/>
    <col min="9986" max="9986" width="6.7109375" style="149" customWidth="1"/>
    <col min="9987" max="9987" width="9.140625" style="149" customWidth="1"/>
    <col min="9988" max="9988" width="36.42578125" style="149" customWidth="1"/>
    <col min="9989" max="9989" width="4.28515625" style="149" customWidth="1"/>
    <col min="9990" max="9990" width="8.7109375" style="149" customWidth="1"/>
    <col min="9991" max="9991" width="10.28515625" style="149" customWidth="1"/>
    <col min="9992" max="9992" width="16.42578125" style="149" customWidth="1"/>
    <col min="9993" max="10240" width="8.140625" style="149"/>
    <col min="10241" max="10241" width="5.42578125" style="149" customWidth="1"/>
    <col min="10242" max="10242" width="6.7109375" style="149" customWidth="1"/>
    <col min="10243" max="10243" width="9.140625" style="149" customWidth="1"/>
    <col min="10244" max="10244" width="36.42578125" style="149" customWidth="1"/>
    <col min="10245" max="10245" width="4.28515625" style="149" customWidth="1"/>
    <col min="10246" max="10246" width="8.7109375" style="149" customWidth="1"/>
    <col min="10247" max="10247" width="10.28515625" style="149" customWidth="1"/>
    <col min="10248" max="10248" width="16.42578125" style="149" customWidth="1"/>
    <col min="10249" max="10496" width="8.140625" style="149"/>
    <col min="10497" max="10497" width="5.42578125" style="149" customWidth="1"/>
    <col min="10498" max="10498" width="6.7109375" style="149" customWidth="1"/>
    <col min="10499" max="10499" width="9.140625" style="149" customWidth="1"/>
    <col min="10500" max="10500" width="36.42578125" style="149" customWidth="1"/>
    <col min="10501" max="10501" width="4.28515625" style="149" customWidth="1"/>
    <col min="10502" max="10502" width="8.7109375" style="149" customWidth="1"/>
    <col min="10503" max="10503" width="10.28515625" style="149" customWidth="1"/>
    <col min="10504" max="10504" width="16.42578125" style="149" customWidth="1"/>
    <col min="10505" max="10752" width="8.140625" style="149"/>
    <col min="10753" max="10753" width="5.42578125" style="149" customWidth="1"/>
    <col min="10754" max="10754" width="6.7109375" style="149" customWidth="1"/>
    <col min="10755" max="10755" width="9.140625" style="149" customWidth="1"/>
    <col min="10756" max="10756" width="36.42578125" style="149" customWidth="1"/>
    <col min="10757" max="10757" width="4.28515625" style="149" customWidth="1"/>
    <col min="10758" max="10758" width="8.7109375" style="149" customWidth="1"/>
    <col min="10759" max="10759" width="10.28515625" style="149" customWidth="1"/>
    <col min="10760" max="10760" width="16.42578125" style="149" customWidth="1"/>
    <col min="10761" max="11008" width="8.140625" style="149"/>
    <col min="11009" max="11009" width="5.42578125" style="149" customWidth="1"/>
    <col min="11010" max="11010" width="6.7109375" style="149" customWidth="1"/>
    <col min="11011" max="11011" width="9.140625" style="149" customWidth="1"/>
    <col min="11012" max="11012" width="36.42578125" style="149" customWidth="1"/>
    <col min="11013" max="11013" width="4.28515625" style="149" customWidth="1"/>
    <col min="11014" max="11014" width="8.7109375" style="149" customWidth="1"/>
    <col min="11015" max="11015" width="10.28515625" style="149" customWidth="1"/>
    <col min="11016" max="11016" width="16.42578125" style="149" customWidth="1"/>
    <col min="11017" max="11264" width="8.140625" style="149"/>
    <col min="11265" max="11265" width="5.42578125" style="149" customWidth="1"/>
    <col min="11266" max="11266" width="6.7109375" style="149" customWidth="1"/>
    <col min="11267" max="11267" width="9.140625" style="149" customWidth="1"/>
    <col min="11268" max="11268" width="36.42578125" style="149" customWidth="1"/>
    <col min="11269" max="11269" width="4.28515625" style="149" customWidth="1"/>
    <col min="11270" max="11270" width="8.7109375" style="149" customWidth="1"/>
    <col min="11271" max="11271" width="10.28515625" style="149" customWidth="1"/>
    <col min="11272" max="11272" width="16.42578125" style="149" customWidth="1"/>
    <col min="11273" max="11520" width="8.140625" style="149"/>
    <col min="11521" max="11521" width="5.42578125" style="149" customWidth="1"/>
    <col min="11522" max="11522" width="6.7109375" style="149" customWidth="1"/>
    <col min="11523" max="11523" width="9.140625" style="149" customWidth="1"/>
    <col min="11524" max="11524" width="36.42578125" style="149" customWidth="1"/>
    <col min="11525" max="11525" width="4.28515625" style="149" customWidth="1"/>
    <col min="11526" max="11526" width="8.7109375" style="149" customWidth="1"/>
    <col min="11527" max="11527" width="10.28515625" style="149" customWidth="1"/>
    <col min="11528" max="11528" width="16.42578125" style="149" customWidth="1"/>
    <col min="11529" max="11776" width="8.140625" style="149"/>
    <col min="11777" max="11777" width="5.42578125" style="149" customWidth="1"/>
    <col min="11778" max="11778" width="6.7109375" style="149" customWidth="1"/>
    <col min="11779" max="11779" width="9.140625" style="149" customWidth="1"/>
    <col min="11780" max="11780" width="36.42578125" style="149" customWidth="1"/>
    <col min="11781" max="11781" width="4.28515625" style="149" customWidth="1"/>
    <col min="11782" max="11782" width="8.7109375" style="149" customWidth="1"/>
    <col min="11783" max="11783" width="10.28515625" style="149" customWidth="1"/>
    <col min="11784" max="11784" width="16.42578125" style="149" customWidth="1"/>
    <col min="11785" max="12032" width="8.140625" style="149"/>
    <col min="12033" max="12033" width="5.42578125" style="149" customWidth="1"/>
    <col min="12034" max="12034" width="6.7109375" style="149" customWidth="1"/>
    <col min="12035" max="12035" width="9.140625" style="149" customWidth="1"/>
    <col min="12036" max="12036" width="36.42578125" style="149" customWidth="1"/>
    <col min="12037" max="12037" width="4.28515625" style="149" customWidth="1"/>
    <col min="12038" max="12038" width="8.7109375" style="149" customWidth="1"/>
    <col min="12039" max="12039" width="10.28515625" style="149" customWidth="1"/>
    <col min="12040" max="12040" width="16.42578125" style="149" customWidth="1"/>
    <col min="12041" max="12288" width="8.140625" style="149"/>
    <col min="12289" max="12289" width="5.42578125" style="149" customWidth="1"/>
    <col min="12290" max="12290" width="6.7109375" style="149" customWidth="1"/>
    <col min="12291" max="12291" width="9.140625" style="149" customWidth="1"/>
    <col min="12292" max="12292" width="36.42578125" style="149" customWidth="1"/>
    <col min="12293" max="12293" width="4.28515625" style="149" customWidth="1"/>
    <col min="12294" max="12294" width="8.7109375" style="149" customWidth="1"/>
    <col min="12295" max="12295" width="10.28515625" style="149" customWidth="1"/>
    <col min="12296" max="12296" width="16.42578125" style="149" customWidth="1"/>
    <col min="12297" max="12544" width="8.140625" style="149"/>
    <col min="12545" max="12545" width="5.42578125" style="149" customWidth="1"/>
    <col min="12546" max="12546" width="6.7109375" style="149" customWidth="1"/>
    <col min="12547" max="12547" width="9.140625" style="149" customWidth="1"/>
    <col min="12548" max="12548" width="36.42578125" style="149" customWidth="1"/>
    <col min="12549" max="12549" width="4.28515625" style="149" customWidth="1"/>
    <col min="12550" max="12550" width="8.7109375" style="149" customWidth="1"/>
    <col min="12551" max="12551" width="10.28515625" style="149" customWidth="1"/>
    <col min="12552" max="12552" width="16.42578125" style="149" customWidth="1"/>
    <col min="12553" max="12800" width="8.140625" style="149"/>
    <col min="12801" max="12801" width="5.42578125" style="149" customWidth="1"/>
    <col min="12802" max="12802" width="6.7109375" style="149" customWidth="1"/>
    <col min="12803" max="12803" width="9.140625" style="149" customWidth="1"/>
    <col min="12804" max="12804" width="36.42578125" style="149" customWidth="1"/>
    <col min="12805" max="12805" width="4.28515625" style="149" customWidth="1"/>
    <col min="12806" max="12806" width="8.7109375" style="149" customWidth="1"/>
    <col min="12807" max="12807" width="10.28515625" style="149" customWidth="1"/>
    <col min="12808" max="12808" width="16.42578125" style="149" customWidth="1"/>
    <col min="12809" max="13056" width="8.140625" style="149"/>
    <col min="13057" max="13057" width="5.42578125" style="149" customWidth="1"/>
    <col min="13058" max="13058" width="6.7109375" style="149" customWidth="1"/>
    <col min="13059" max="13059" width="9.140625" style="149" customWidth="1"/>
    <col min="13060" max="13060" width="36.42578125" style="149" customWidth="1"/>
    <col min="13061" max="13061" width="4.28515625" style="149" customWidth="1"/>
    <col min="13062" max="13062" width="8.7109375" style="149" customWidth="1"/>
    <col min="13063" max="13063" width="10.28515625" style="149" customWidth="1"/>
    <col min="13064" max="13064" width="16.42578125" style="149" customWidth="1"/>
    <col min="13065" max="13312" width="8.140625" style="149"/>
    <col min="13313" max="13313" width="5.42578125" style="149" customWidth="1"/>
    <col min="13314" max="13314" width="6.7109375" style="149" customWidth="1"/>
    <col min="13315" max="13315" width="9.140625" style="149" customWidth="1"/>
    <col min="13316" max="13316" width="36.42578125" style="149" customWidth="1"/>
    <col min="13317" max="13317" width="4.28515625" style="149" customWidth="1"/>
    <col min="13318" max="13318" width="8.7109375" style="149" customWidth="1"/>
    <col min="13319" max="13319" width="10.28515625" style="149" customWidth="1"/>
    <col min="13320" max="13320" width="16.42578125" style="149" customWidth="1"/>
    <col min="13321" max="13568" width="8.140625" style="149"/>
    <col min="13569" max="13569" width="5.42578125" style="149" customWidth="1"/>
    <col min="13570" max="13570" width="6.7109375" style="149" customWidth="1"/>
    <col min="13571" max="13571" width="9.140625" style="149" customWidth="1"/>
    <col min="13572" max="13572" width="36.42578125" style="149" customWidth="1"/>
    <col min="13573" max="13573" width="4.28515625" style="149" customWidth="1"/>
    <col min="13574" max="13574" width="8.7109375" style="149" customWidth="1"/>
    <col min="13575" max="13575" width="10.28515625" style="149" customWidth="1"/>
    <col min="13576" max="13576" width="16.42578125" style="149" customWidth="1"/>
    <col min="13577" max="13824" width="8.140625" style="149"/>
    <col min="13825" max="13825" width="5.42578125" style="149" customWidth="1"/>
    <col min="13826" max="13826" width="6.7109375" style="149" customWidth="1"/>
    <col min="13827" max="13827" width="9.140625" style="149" customWidth="1"/>
    <col min="13828" max="13828" width="36.42578125" style="149" customWidth="1"/>
    <col min="13829" max="13829" width="4.28515625" style="149" customWidth="1"/>
    <col min="13830" max="13830" width="8.7109375" style="149" customWidth="1"/>
    <col min="13831" max="13831" width="10.28515625" style="149" customWidth="1"/>
    <col min="13832" max="13832" width="16.42578125" style="149" customWidth="1"/>
    <col min="13833" max="14080" width="8.140625" style="149"/>
    <col min="14081" max="14081" width="5.42578125" style="149" customWidth="1"/>
    <col min="14082" max="14082" width="6.7109375" style="149" customWidth="1"/>
    <col min="14083" max="14083" width="9.140625" style="149" customWidth="1"/>
    <col min="14084" max="14084" width="36.42578125" style="149" customWidth="1"/>
    <col min="14085" max="14085" width="4.28515625" style="149" customWidth="1"/>
    <col min="14086" max="14086" width="8.7109375" style="149" customWidth="1"/>
    <col min="14087" max="14087" width="10.28515625" style="149" customWidth="1"/>
    <col min="14088" max="14088" width="16.42578125" style="149" customWidth="1"/>
    <col min="14089" max="14336" width="8.140625" style="149"/>
    <col min="14337" max="14337" width="5.42578125" style="149" customWidth="1"/>
    <col min="14338" max="14338" width="6.7109375" style="149" customWidth="1"/>
    <col min="14339" max="14339" width="9.140625" style="149" customWidth="1"/>
    <col min="14340" max="14340" width="36.42578125" style="149" customWidth="1"/>
    <col min="14341" max="14341" width="4.28515625" style="149" customWidth="1"/>
    <col min="14342" max="14342" width="8.7109375" style="149" customWidth="1"/>
    <col min="14343" max="14343" width="10.28515625" style="149" customWidth="1"/>
    <col min="14344" max="14344" width="16.42578125" style="149" customWidth="1"/>
    <col min="14345" max="14592" width="8.140625" style="149"/>
    <col min="14593" max="14593" width="5.42578125" style="149" customWidth="1"/>
    <col min="14594" max="14594" width="6.7109375" style="149" customWidth="1"/>
    <col min="14595" max="14595" width="9.140625" style="149" customWidth="1"/>
    <col min="14596" max="14596" width="36.42578125" style="149" customWidth="1"/>
    <col min="14597" max="14597" width="4.28515625" style="149" customWidth="1"/>
    <col min="14598" max="14598" width="8.7109375" style="149" customWidth="1"/>
    <col min="14599" max="14599" width="10.28515625" style="149" customWidth="1"/>
    <col min="14600" max="14600" width="16.42578125" style="149" customWidth="1"/>
    <col min="14601" max="14848" width="8.140625" style="149"/>
    <col min="14849" max="14849" width="5.42578125" style="149" customWidth="1"/>
    <col min="14850" max="14850" width="6.7109375" style="149" customWidth="1"/>
    <col min="14851" max="14851" width="9.140625" style="149" customWidth="1"/>
    <col min="14852" max="14852" width="36.42578125" style="149" customWidth="1"/>
    <col min="14853" max="14853" width="4.28515625" style="149" customWidth="1"/>
    <col min="14854" max="14854" width="8.7109375" style="149" customWidth="1"/>
    <col min="14855" max="14855" width="10.28515625" style="149" customWidth="1"/>
    <col min="14856" max="14856" width="16.42578125" style="149" customWidth="1"/>
    <col min="14857" max="15104" width="8.140625" style="149"/>
    <col min="15105" max="15105" width="5.42578125" style="149" customWidth="1"/>
    <col min="15106" max="15106" width="6.7109375" style="149" customWidth="1"/>
    <col min="15107" max="15107" width="9.140625" style="149" customWidth="1"/>
    <col min="15108" max="15108" width="36.42578125" style="149" customWidth="1"/>
    <col min="15109" max="15109" width="4.28515625" style="149" customWidth="1"/>
    <col min="15110" max="15110" width="8.7109375" style="149" customWidth="1"/>
    <col min="15111" max="15111" width="10.28515625" style="149" customWidth="1"/>
    <col min="15112" max="15112" width="16.42578125" style="149" customWidth="1"/>
    <col min="15113" max="15360" width="8.140625" style="149"/>
    <col min="15361" max="15361" width="5.42578125" style="149" customWidth="1"/>
    <col min="15362" max="15362" width="6.7109375" style="149" customWidth="1"/>
    <col min="15363" max="15363" width="9.140625" style="149" customWidth="1"/>
    <col min="15364" max="15364" width="36.42578125" style="149" customWidth="1"/>
    <col min="15365" max="15365" width="4.28515625" style="149" customWidth="1"/>
    <col min="15366" max="15366" width="8.7109375" style="149" customWidth="1"/>
    <col min="15367" max="15367" width="10.28515625" style="149" customWidth="1"/>
    <col min="15368" max="15368" width="16.42578125" style="149" customWidth="1"/>
    <col min="15369" max="15616" width="8.140625" style="149"/>
    <col min="15617" max="15617" width="5.42578125" style="149" customWidth="1"/>
    <col min="15618" max="15618" width="6.7109375" style="149" customWidth="1"/>
    <col min="15619" max="15619" width="9.140625" style="149" customWidth="1"/>
    <col min="15620" max="15620" width="36.42578125" style="149" customWidth="1"/>
    <col min="15621" max="15621" width="4.28515625" style="149" customWidth="1"/>
    <col min="15622" max="15622" width="8.7109375" style="149" customWidth="1"/>
    <col min="15623" max="15623" width="10.28515625" style="149" customWidth="1"/>
    <col min="15624" max="15624" width="16.42578125" style="149" customWidth="1"/>
    <col min="15625" max="15872" width="8.140625" style="149"/>
    <col min="15873" max="15873" width="5.42578125" style="149" customWidth="1"/>
    <col min="15874" max="15874" width="6.7109375" style="149" customWidth="1"/>
    <col min="15875" max="15875" width="9.140625" style="149" customWidth="1"/>
    <col min="15876" max="15876" width="36.42578125" style="149" customWidth="1"/>
    <col min="15877" max="15877" width="4.28515625" style="149" customWidth="1"/>
    <col min="15878" max="15878" width="8.7109375" style="149" customWidth="1"/>
    <col min="15879" max="15879" width="10.28515625" style="149" customWidth="1"/>
    <col min="15880" max="15880" width="16.42578125" style="149" customWidth="1"/>
    <col min="15881" max="16128" width="8.140625" style="149"/>
    <col min="16129" max="16129" width="5.42578125" style="149" customWidth="1"/>
    <col min="16130" max="16130" width="6.7109375" style="149" customWidth="1"/>
    <col min="16131" max="16131" width="9.140625" style="149" customWidth="1"/>
    <col min="16132" max="16132" width="36.42578125" style="149" customWidth="1"/>
    <col min="16133" max="16133" width="4.28515625" style="149" customWidth="1"/>
    <col min="16134" max="16134" width="8.7109375" style="149" customWidth="1"/>
    <col min="16135" max="16135" width="10.28515625" style="149" customWidth="1"/>
    <col min="16136" max="16136" width="16.42578125" style="149" customWidth="1"/>
    <col min="16137" max="16384" width="8.140625" style="149"/>
  </cols>
  <sheetData>
    <row r="1" spans="1:8" s="144" customFormat="1" ht="27.75" customHeight="1" x14ac:dyDescent="0.25">
      <c r="A1" s="403" t="s">
        <v>222</v>
      </c>
      <c r="B1" s="403"/>
      <c r="C1" s="403"/>
      <c r="D1" s="403"/>
      <c r="E1" s="403"/>
      <c r="F1" s="403"/>
      <c r="G1" s="403"/>
      <c r="H1" s="403"/>
    </row>
    <row r="2" spans="1:8" s="144" customFormat="1" ht="12.75" customHeight="1" x14ac:dyDescent="0.2">
      <c r="A2" s="150" t="s">
        <v>135</v>
      </c>
      <c r="B2" s="150"/>
      <c r="C2" s="150"/>
      <c r="D2" s="150"/>
      <c r="E2" s="150"/>
      <c r="F2" s="150"/>
      <c r="G2" s="150"/>
      <c r="H2" s="150"/>
    </row>
    <row r="3" spans="1:8" s="144" customFormat="1" ht="12.75" customHeight="1" x14ac:dyDescent="0.2">
      <c r="A3" s="150" t="s">
        <v>636</v>
      </c>
      <c r="B3" s="150"/>
      <c r="C3" s="150"/>
      <c r="D3" s="150"/>
      <c r="E3" s="150"/>
      <c r="F3" s="150"/>
      <c r="G3" s="150"/>
      <c r="H3" s="150"/>
    </row>
    <row r="4" spans="1:8" s="144" customFormat="1" ht="13.5" customHeight="1" x14ac:dyDescent="0.2">
      <c r="A4" s="151"/>
      <c r="B4" s="150"/>
      <c r="C4" s="151"/>
      <c r="D4" s="150"/>
      <c r="E4" s="150"/>
      <c r="F4" s="150"/>
      <c r="G4" s="150"/>
      <c r="H4" s="150"/>
    </row>
    <row r="5" spans="1:8" s="144" customFormat="1" ht="6.75" customHeight="1" x14ac:dyDescent="0.25">
      <c r="A5" s="152"/>
      <c r="B5" s="153"/>
      <c r="C5" s="154"/>
      <c r="D5" s="153"/>
      <c r="E5" s="153"/>
      <c r="F5" s="155"/>
      <c r="G5" s="156"/>
      <c r="H5" s="156"/>
    </row>
    <row r="6" spans="1:8" s="144" customFormat="1" ht="12.75" customHeight="1" x14ac:dyDescent="0.2">
      <c r="A6" s="157" t="s">
        <v>136</v>
      </c>
      <c r="B6" s="157"/>
      <c r="C6" s="157"/>
      <c r="D6" s="157"/>
      <c r="E6" s="157"/>
      <c r="F6" s="157"/>
      <c r="G6" s="157"/>
      <c r="H6" s="157"/>
    </row>
    <row r="7" spans="1:8" s="144" customFormat="1" ht="13.5" customHeight="1" x14ac:dyDescent="0.2">
      <c r="A7" s="157" t="s">
        <v>137</v>
      </c>
      <c r="B7" s="157"/>
      <c r="C7" s="157"/>
      <c r="D7" s="157"/>
      <c r="E7" s="157"/>
      <c r="F7" s="157"/>
      <c r="G7" s="157" t="s">
        <v>138</v>
      </c>
      <c r="H7" s="157"/>
    </row>
    <row r="8" spans="1:8" s="144" customFormat="1" ht="13.5" customHeight="1" x14ac:dyDescent="0.2">
      <c r="A8" s="157" t="s">
        <v>139</v>
      </c>
      <c r="B8" s="158"/>
      <c r="C8" s="158"/>
      <c r="D8" s="158"/>
      <c r="E8" s="158"/>
      <c r="F8" s="159"/>
      <c r="G8" s="157" t="s">
        <v>140</v>
      </c>
      <c r="H8" s="160"/>
    </row>
    <row r="9" spans="1:8" s="144" customFormat="1" ht="6" customHeight="1" thickBot="1" x14ac:dyDescent="0.25">
      <c r="A9" s="161"/>
      <c r="B9" s="161"/>
      <c r="C9" s="161"/>
      <c r="D9" s="161"/>
      <c r="E9" s="161"/>
      <c r="F9" s="161"/>
      <c r="G9" s="161"/>
      <c r="H9" s="161"/>
    </row>
    <row r="10" spans="1:8" s="144" customFormat="1" ht="25.5" customHeight="1" thickBot="1" x14ac:dyDescent="0.3">
      <c r="A10" s="162" t="s">
        <v>141</v>
      </c>
      <c r="B10" s="162" t="s">
        <v>142</v>
      </c>
      <c r="C10" s="162" t="s">
        <v>143</v>
      </c>
      <c r="D10" s="162" t="s">
        <v>22</v>
      </c>
      <c r="E10" s="162" t="s">
        <v>144</v>
      </c>
      <c r="F10" s="162" t="s">
        <v>145</v>
      </c>
      <c r="G10" s="162" t="s">
        <v>146</v>
      </c>
      <c r="H10" s="162" t="s">
        <v>147</v>
      </c>
    </row>
    <row r="11" spans="1:8" s="144" customFormat="1" ht="12.75" hidden="1" customHeight="1" x14ac:dyDescent="0.25">
      <c r="A11" s="162" t="s">
        <v>148</v>
      </c>
      <c r="B11" s="162" t="s">
        <v>149</v>
      </c>
      <c r="C11" s="162" t="s">
        <v>150</v>
      </c>
      <c r="D11" s="162" t="s">
        <v>151</v>
      </c>
      <c r="E11" s="162" t="s">
        <v>152</v>
      </c>
      <c r="F11" s="162" t="s">
        <v>153</v>
      </c>
      <c r="G11" s="162" t="s">
        <v>154</v>
      </c>
      <c r="H11" s="162" t="s">
        <v>155</v>
      </c>
    </row>
    <row r="12" spans="1:8" s="144" customFormat="1" ht="4.5" customHeigh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s="144" customFormat="1" ht="30.75" customHeight="1" x14ac:dyDescent="0.25">
      <c r="A13" s="163"/>
      <c r="B13" s="164"/>
      <c r="C13" s="164" t="s">
        <v>177</v>
      </c>
      <c r="D13" s="164" t="s">
        <v>178</v>
      </c>
      <c r="E13" s="164"/>
      <c r="F13" s="165"/>
      <c r="G13" s="166"/>
      <c r="H13" s="166"/>
    </row>
    <row r="14" spans="1:8" s="144" customFormat="1" ht="28.5" customHeight="1" x14ac:dyDescent="0.2">
      <c r="A14" s="167"/>
      <c r="B14" s="168"/>
      <c r="C14" s="168" t="s">
        <v>195</v>
      </c>
      <c r="D14" s="168" t="s">
        <v>637</v>
      </c>
      <c r="E14" s="168"/>
      <c r="F14" s="169"/>
      <c r="G14" s="170"/>
      <c r="H14" s="170"/>
    </row>
    <row r="15" spans="1:8" s="144" customFormat="1" ht="13.5" customHeight="1" x14ac:dyDescent="0.2">
      <c r="A15" s="171">
        <v>1</v>
      </c>
      <c r="B15" s="172" t="s">
        <v>195</v>
      </c>
      <c r="C15" s="172" t="s">
        <v>638</v>
      </c>
      <c r="D15" s="172" t="s">
        <v>639</v>
      </c>
      <c r="E15" s="172" t="s">
        <v>205</v>
      </c>
      <c r="F15" s="173">
        <v>1.0289999999999999</v>
      </c>
      <c r="G15" s="174"/>
      <c r="H15" s="174">
        <f>G15*F15</f>
        <v>0</v>
      </c>
    </row>
    <row r="16" spans="1:8" s="144" customFormat="1" ht="28.5" customHeight="1" x14ac:dyDescent="0.2">
      <c r="A16" s="167"/>
      <c r="B16" s="168"/>
      <c r="C16" s="168" t="s">
        <v>193</v>
      </c>
      <c r="D16" s="168" t="s">
        <v>194</v>
      </c>
      <c r="E16" s="168"/>
      <c r="F16" s="169"/>
      <c r="G16" s="170"/>
      <c r="H16" s="170"/>
    </row>
    <row r="17" spans="1:8" s="144" customFormat="1" ht="13.5" customHeight="1" x14ac:dyDescent="0.2">
      <c r="A17" s="171">
        <v>2</v>
      </c>
      <c r="B17" s="172" t="s">
        <v>195</v>
      </c>
      <c r="C17" s="172" t="s">
        <v>640</v>
      </c>
      <c r="D17" s="172" t="s">
        <v>641</v>
      </c>
      <c r="E17" s="172" t="s">
        <v>0</v>
      </c>
      <c r="F17" s="173">
        <v>84</v>
      </c>
      <c r="G17" s="174"/>
      <c r="H17" s="174">
        <f>G17*F17</f>
        <v>0</v>
      </c>
    </row>
    <row r="18" spans="1:8" s="144" customFormat="1" ht="13.5" customHeight="1" x14ac:dyDescent="0.2">
      <c r="A18" s="175"/>
      <c r="B18" s="176"/>
      <c r="C18" s="176"/>
      <c r="D18" s="176" t="s">
        <v>642</v>
      </c>
      <c r="E18" s="176"/>
      <c r="F18" s="177">
        <v>84</v>
      </c>
      <c r="G18" s="178"/>
      <c r="H18" s="178"/>
    </row>
    <row r="19" spans="1:8" s="144" customFormat="1" ht="24" customHeight="1" x14ac:dyDescent="0.2">
      <c r="A19" s="171">
        <v>3</v>
      </c>
      <c r="B19" s="172" t="s">
        <v>195</v>
      </c>
      <c r="C19" s="172" t="s">
        <v>643</v>
      </c>
      <c r="D19" s="172" t="s">
        <v>644</v>
      </c>
      <c r="E19" s="172" t="s">
        <v>0</v>
      </c>
      <c r="F19" s="173">
        <v>84</v>
      </c>
      <c r="G19" s="174"/>
      <c r="H19" s="174">
        <f t="shared" ref="H19:H22" si="0">G19*F19</f>
        <v>0</v>
      </c>
    </row>
    <row r="20" spans="1:8" s="144" customFormat="1" ht="13.5" customHeight="1" x14ac:dyDescent="0.2">
      <c r="A20" s="171">
        <v>4</v>
      </c>
      <c r="B20" s="172" t="s">
        <v>195</v>
      </c>
      <c r="C20" s="172" t="s">
        <v>645</v>
      </c>
      <c r="D20" s="172" t="s">
        <v>646</v>
      </c>
      <c r="E20" s="172" t="s">
        <v>0</v>
      </c>
      <c r="F20" s="173">
        <v>84</v>
      </c>
      <c r="G20" s="174"/>
      <c r="H20" s="174">
        <f t="shared" si="0"/>
        <v>0</v>
      </c>
    </row>
    <row r="21" spans="1:8" s="144" customFormat="1" ht="16.149999999999999" customHeight="1" x14ac:dyDescent="0.2">
      <c r="A21" s="171">
        <v>5</v>
      </c>
      <c r="B21" s="172" t="s">
        <v>195</v>
      </c>
      <c r="C21" s="172" t="s">
        <v>647</v>
      </c>
      <c r="D21" s="172" t="s">
        <v>1110</v>
      </c>
      <c r="E21" s="172" t="s">
        <v>0</v>
      </c>
      <c r="F21" s="173">
        <v>84</v>
      </c>
      <c r="G21" s="174"/>
      <c r="H21" s="174">
        <f t="shared" si="0"/>
        <v>0</v>
      </c>
    </row>
    <row r="22" spans="1:8" s="144" customFormat="1" ht="24" customHeight="1" x14ac:dyDescent="0.2">
      <c r="A22" s="171">
        <v>6</v>
      </c>
      <c r="B22" s="172" t="s">
        <v>195</v>
      </c>
      <c r="C22" s="172" t="s">
        <v>196</v>
      </c>
      <c r="D22" s="172" t="s">
        <v>197</v>
      </c>
      <c r="E22" s="172" t="s">
        <v>159</v>
      </c>
      <c r="F22" s="173">
        <v>0.13</v>
      </c>
      <c r="G22" s="174"/>
      <c r="H22" s="174">
        <f t="shared" si="0"/>
        <v>0</v>
      </c>
    </row>
    <row r="23" spans="1:8" s="144" customFormat="1" ht="28.5" customHeight="1" x14ac:dyDescent="0.2">
      <c r="A23" s="167"/>
      <c r="B23" s="168"/>
      <c r="C23" s="168" t="s">
        <v>198</v>
      </c>
      <c r="D23" s="168" t="s">
        <v>199</v>
      </c>
      <c r="E23" s="168"/>
      <c r="F23" s="169"/>
      <c r="G23" s="170"/>
      <c r="H23" s="170"/>
    </row>
    <row r="24" spans="1:8" s="144" customFormat="1" ht="13.5" customHeight="1" x14ac:dyDescent="0.2">
      <c r="A24" s="171">
        <v>7</v>
      </c>
      <c r="B24" s="172" t="s">
        <v>195</v>
      </c>
      <c r="C24" s="172" t="s">
        <v>648</v>
      </c>
      <c r="D24" s="172" t="s">
        <v>649</v>
      </c>
      <c r="E24" s="172" t="s">
        <v>165</v>
      </c>
      <c r="F24" s="173">
        <v>21</v>
      </c>
      <c r="G24" s="174"/>
      <c r="H24" s="174">
        <f t="shared" ref="H24:H27" si="1">G24*F24</f>
        <v>0</v>
      </c>
    </row>
    <row r="25" spans="1:8" s="144" customFormat="1" ht="24" customHeight="1" x14ac:dyDescent="0.2">
      <c r="A25" s="171">
        <v>8</v>
      </c>
      <c r="B25" s="172" t="s">
        <v>195</v>
      </c>
      <c r="C25" s="172" t="s">
        <v>200</v>
      </c>
      <c r="D25" s="172" t="s">
        <v>201</v>
      </c>
      <c r="E25" s="172" t="s">
        <v>165</v>
      </c>
      <c r="F25" s="173">
        <v>21</v>
      </c>
      <c r="G25" s="174"/>
      <c r="H25" s="174">
        <f t="shared" si="1"/>
        <v>0</v>
      </c>
    </row>
    <row r="26" spans="1:8" s="144" customFormat="1" ht="13.5" customHeight="1" x14ac:dyDescent="0.2">
      <c r="A26" s="171">
        <v>9</v>
      </c>
      <c r="B26" s="172" t="s">
        <v>195</v>
      </c>
      <c r="C26" s="172" t="s">
        <v>650</v>
      </c>
      <c r="D26" s="172" t="s">
        <v>651</v>
      </c>
      <c r="E26" s="172" t="s">
        <v>165</v>
      </c>
      <c r="F26" s="173">
        <v>21</v>
      </c>
      <c r="G26" s="174"/>
      <c r="H26" s="174">
        <f t="shared" si="1"/>
        <v>0</v>
      </c>
    </row>
    <row r="27" spans="1:8" s="144" customFormat="1" ht="13.5" customHeight="1" x14ac:dyDescent="0.2">
      <c r="A27" s="171">
        <v>10</v>
      </c>
      <c r="B27" s="172" t="s">
        <v>195</v>
      </c>
      <c r="C27" s="172" t="s">
        <v>652</v>
      </c>
      <c r="D27" s="172" t="s">
        <v>653</v>
      </c>
      <c r="E27" s="172" t="s">
        <v>159</v>
      </c>
      <c r="F27" s="173">
        <v>8.9999999999999993E-3</v>
      </c>
      <c r="G27" s="174"/>
      <c r="H27" s="174">
        <f t="shared" si="1"/>
        <v>0</v>
      </c>
    </row>
    <row r="28" spans="1:8" s="144" customFormat="1" ht="28.5" customHeight="1" x14ac:dyDescent="0.2">
      <c r="A28" s="167"/>
      <c r="B28" s="168"/>
      <c r="C28" s="168" t="s">
        <v>202</v>
      </c>
      <c r="D28" s="168" t="s">
        <v>203</v>
      </c>
      <c r="E28" s="168"/>
      <c r="F28" s="169"/>
      <c r="G28" s="170"/>
      <c r="H28" s="170"/>
    </row>
    <row r="29" spans="1:8" s="144" customFormat="1" ht="13.5" customHeight="1" x14ac:dyDescent="0.2">
      <c r="A29" s="171">
        <v>11</v>
      </c>
      <c r="B29" s="172" t="s">
        <v>195</v>
      </c>
      <c r="C29" s="172" t="s">
        <v>654</v>
      </c>
      <c r="D29" s="172" t="s">
        <v>655</v>
      </c>
      <c r="E29" s="172" t="s">
        <v>128</v>
      </c>
      <c r="F29" s="173">
        <v>21</v>
      </c>
      <c r="G29" s="174"/>
      <c r="H29" s="174">
        <f>G29*F29</f>
        <v>0</v>
      </c>
    </row>
    <row r="30" spans="1:8" s="144" customFormat="1" ht="13.5" customHeight="1" x14ac:dyDescent="0.2">
      <c r="A30" s="175"/>
      <c r="B30" s="176"/>
      <c r="C30" s="176"/>
      <c r="D30" s="176" t="s">
        <v>656</v>
      </c>
      <c r="E30" s="176"/>
      <c r="F30" s="177">
        <v>21</v>
      </c>
      <c r="G30" s="178"/>
      <c r="H30" s="178"/>
    </row>
    <row r="31" spans="1:8" s="144" customFormat="1" ht="34.5" customHeight="1" x14ac:dyDescent="0.2">
      <c r="A31" s="171">
        <v>12</v>
      </c>
      <c r="B31" s="172" t="s">
        <v>195</v>
      </c>
      <c r="C31" s="172" t="s">
        <v>657</v>
      </c>
      <c r="D31" s="172" t="s">
        <v>658</v>
      </c>
      <c r="E31" s="172" t="s">
        <v>165</v>
      </c>
      <c r="F31" s="173">
        <v>1</v>
      </c>
      <c r="G31" s="174"/>
      <c r="H31" s="174">
        <f t="shared" ref="H31:H35" si="2">G31*F31</f>
        <v>0</v>
      </c>
    </row>
    <row r="32" spans="1:8" s="144" customFormat="1" ht="34.5" customHeight="1" x14ac:dyDescent="0.2">
      <c r="A32" s="171">
        <v>13</v>
      </c>
      <c r="B32" s="172" t="s">
        <v>195</v>
      </c>
      <c r="C32" s="172" t="s">
        <v>659</v>
      </c>
      <c r="D32" s="172" t="s">
        <v>660</v>
      </c>
      <c r="E32" s="172" t="s">
        <v>165</v>
      </c>
      <c r="F32" s="173">
        <v>20</v>
      </c>
      <c r="G32" s="174"/>
      <c r="H32" s="174">
        <f t="shared" si="2"/>
        <v>0</v>
      </c>
    </row>
    <row r="33" spans="1:8" s="144" customFormat="1" ht="34.5" customHeight="1" x14ac:dyDescent="0.2">
      <c r="A33" s="171">
        <v>14</v>
      </c>
      <c r="B33" s="172" t="s">
        <v>195</v>
      </c>
      <c r="C33" s="172" t="s">
        <v>661</v>
      </c>
      <c r="D33" s="172" t="s">
        <v>662</v>
      </c>
      <c r="E33" s="172" t="s">
        <v>165</v>
      </c>
      <c r="F33" s="173">
        <v>2</v>
      </c>
      <c r="G33" s="174"/>
      <c r="H33" s="174">
        <f t="shared" si="2"/>
        <v>0</v>
      </c>
    </row>
    <row r="34" spans="1:8" s="144" customFormat="1" ht="24" customHeight="1" x14ac:dyDescent="0.2">
      <c r="A34" s="171">
        <v>15</v>
      </c>
      <c r="B34" s="172" t="s">
        <v>195</v>
      </c>
      <c r="C34" s="172" t="s">
        <v>663</v>
      </c>
      <c r="D34" s="172" t="s">
        <v>664</v>
      </c>
      <c r="E34" s="172" t="s">
        <v>165</v>
      </c>
      <c r="F34" s="173">
        <v>42</v>
      </c>
      <c r="G34" s="174"/>
      <c r="H34" s="174">
        <f t="shared" si="2"/>
        <v>0</v>
      </c>
    </row>
    <row r="35" spans="1:8" s="144" customFormat="1" ht="13.5" customHeight="1" x14ac:dyDescent="0.2">
      <c r="A35" s="171">
        <v>16</v>
      </c>
      <c r="B35" s="172" t="s">
        <v>195</v>
      </c>
      <c r="C35" s="172" t="s">
        <v>665</v>
      </c>
      <c r="D35" s="172" t="s">
        <v>666</v>
      </c>
      <c r="E35" s="172" t="s">
        <v>128</v>
      </c>
      <c r="F35" s="173">
        <v>126</v>
      </c>
      <c r="G35" s="174"/>
      <c r="H35" s="174">
        <f t="shared" si="2"/>
        <v>0</v>
      </c>
    </row>
    <row r="36" spans="1:8" s="144" customFormat="1" ht="13.5" customHeight="1" x14ac:dyDescent="0.2">
      <c r="A36" s="175"/>
      <c r="B36" s="176"/>
      <c r="C36" s="176"/>
      <c r="D36" s="176" t="s">
        <v>667</v>
      </c>
      <c r="E36" s="176"/>
      <c r="F36" s="177">
        <v>126</v>
      </c>
      <c r="G36" s="178"/>
      <c r="H36" s="178"/>
    </row>
    <row r="37" spans="1:8" s="144" customFormat="1" ht="24" customHeight="1" x14ac:dyDescent="0.2">
      <c r="A37" s="171">
        <v>17</v>
      </c>
      <c r="B37" s="172" t="s">
        <v>195</v>
      </c>
      <c r="C37" s="172" t="s">
        <v>668</v>
      </c>
      <c r="D37" s="172" t="s">
        <v>669</v>
      </c>
      <c r="E37" s="172" t="s">
        <v>159</v>
      </c>
      <c r="F37" s="173">
        <v>126</v>
      </c>
      <c r="G37" s="174"/>
      <c r="H37" s="174">
        <f>G37*F37</f>
        <v>0</v>
      </c>
    </row>
    <row r="38" spans="1:8" s="144" customFormat="1" ht="24" customHeight="1" x14ac:dyDescent="0.2">
      <c r="A38" s="171">
        <v>18</v>
      </c>
      <c r="B38" s="172" t="s">
        <v>195</v>
      </c>
      <c r="C38" s="172" t="s">
        <v>670</v>
      </c>
      <c r="D38" s="172" t="s">
        <v>671</v>
      </c>
      <c r="E38" s="172" t="s">
        <v>159</v>
      </c>
      <c r="F38" s="173">
        <v>1.0289999999999999</v>
      </c>
      <c r="G38" s="174"/>
      <c r="H38" s="174">
        <f>G38*F38</f>
        <v>0</v>
      </c>
    </row>
    <row r="39" spans="1:8" s="144" customFormat="1" ht="30.75" customHeight="1" x14ac:dyDescent="0.25">
      <c r="A39" s="187"/>
      <c r="B39" s="188"/>
      <c r="C39" s="188"/>
      <c r="D39" s="188" t="s">
        <v>219</v>
      </c>
      <c r="E39" s="188"/>
      <c r="F39" s="189"/>
      <c r="G39" s="190"/>
      <c r="H39" s="190">
        <f>SUM(H15:H38)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80"/>
  <sheetViews>
    <sheetView workbookViewId="0">
      <selection activeCell="G15" sqref="G15:G79"/>
    </sheetView>
  </sheetViews>
  <sheetFormatPr defaultColWidth="8.140625" defaultRowHeight="15" x14ac:dyDescent="0.25"/>
  <cols>
    <col min="1" max="1" width="5.42578125" style="145" customWidth="1"/>
    <col min="2" max="2" width="6.7109375" style="146" customWidth="1"/>
    <col min="3" max="3" width="9.140625" style="146" customWidth="1"/>
    <col min="4" max="4" width="36.42578125" style="146" customWidth="1"/>
    <col min="5" max="5" width="4.28515625" style="146" customWidth="1"/>
    <col min="6" max="6" width="8.7109375" style="147" customWidth="1"/>
    <col min="7" max="7" width="10.28515625" style="148" customWidth="1"/>
    <col min="8" max="8" width="16.42578125" style="148" customWidth="1"/>
    <col min="9" max="256" width="8.140625" style="149"/>
    <col min="257" max="257" width="5.42578125" style="149" customWidth="1"/>
    <col min="258" max="258" width="6.7109375" style="149" customWidth="1"/>
    <col min="259" max="259" width="9.140625" style="149" customWidth="1"/>
    <col min="260" max="260" width="36.42578125" style="149" customWidth="1"/>
    <col min="261" max="261" width="4.28515625" style="149" customWidth="1"/>
    <col min="262" max="262" width="8.7109375" style="149" customWidth="1"/>
    <col min="263" max="263" width="10.28515625" style="149" customWidth="1"/>
    <col min="264" max="264" width="16.42578125" style="149" customWidth="1"/>
    <col min="265" max="512" width="8.140625" style="149"/>
    <col min="513" max="513" width="5.42578125" style="149" customWidth="1"/>
    <col min="514" max="514" width="6.7109375" style="149" customWidth="1"/>
    <col min="515" max="515" width="9.140625" style="149" customWidth="1"/>
    <col min="516" max="516" width="36.42578125" style="149" customWidth="1"/>
    <col min="517" max="517" width="4.28515625" style="149" customWidth="1"/>
    <col min="518" max="518" width="8.7109375" style="149" customWidth="1"/>
    <col min="519" max="519" width="10.28515625" style="149" customWidth="1"/>
    <col min="520" max="520" width="16.42578125" style="149" customWidth="1"/>
    <col min="521" max="768" width="8.140625" style="149"/>
    <col min="769" max="769" width="5.42578125" style="149" customWidth="1"/>
    <col min="770" max="770" width="6.7109375" style="149" customWidth="1"/>
    <col min="771" max="771" width="9.140625" style="149" customWidth="1"/>
    <col min="772" max="772" width="36.42578125" style="149" customWidth="1"/>
    <col min="773" max="773" width="4.28515625" style="149" customWidth="1"/>
    <col min="774" max="774" width="8.7109375" style="149" customWidth="1"/>
    <col min="775" max="775" width="10.28515625" style="149" customWidth="1"/>
    <col min="776" max="776" width="16.42578125" style="149" customWidth="1"/>
    <col min="777" max="1024" width="8.140625" style="149"/>
    <col min="1025" max="1025" width="5.42578125" style="149" customWidth="1"/>
    <col min="1026" max="1026" width="6.7109375" style="149" customWidth="1"/>
    <col min="1027" max="1027" width="9.140625" style="149" customWidth="1"/>
    <col min="1028" max="1028" width="36.42578125" style="149" customWidth="1"/>
    <col min="1029" max="1029" width="4.28515625" style="149" customWidth="1"/>
    <col min="1030" max="1030" width="8.7109375" style="149" customWidth="1"/>
    <col min="1031" max="1031" width="10.28515625" style="149" customWidth="1"/>
    <col min="1032" max="1032" width="16.42578125" style="149" customWidth="1"/>
    <col min="1033" max="1280" width="8.140625" style="149"/>
    <col min="1281" max="1281" width="5.42578125" style="149" customWidth="1"/>
    <col min="1282" max="1282" width="6.7109375" style="149" customWidth="1"/>
    <col min="1283" max="1283" width="9.140625" style="149" customWidth="1"/>
    <col min="1284" max="1284" width="36.42578125" style="149" customWidth="1"/>
    <col min="1285" max="1285" width="4.28515625" style="149" customWidth="1"/>
    <col min="1286" max="1286" width="8.7109375" style="149" customWidth="1"/>
    <col min="1287" max="1287" width="10.28515625" style="149" customWidth="1"/>
    <col min="1288" max="1288" width="16.42578125" style="149" customWidth="1"/>
    <col min="1289" max="1536" width="8.140625" style="149"/>
    <col min="1537" max="1537" width="5.42578125" style="149" customWidth="1"/>
    <col min="1538" max="1538" width="6.7109375" style="149" customWidth="1"/>
    <col min="1539" max="1539" width="9.140625" style="149" customWidth="1"/>
    <col min="1540" max="1540" width="36.42578125" style="149" customWidth="1"/>
    <col min="1541" max="1541" width="4.28515625" style="149" customWidth="1"/>
    <col min="1542" max="1542" width="8.7109375" style="149" customWidth="1"/>
    <col min="1543" max="1543" width="10.28515625" style="149" customWidth="1"/>
    <col min="1544" max="1544" width="16.42578125" style="149" customWidth="1"/>
    <col min="1545" max="1792" width="8.140625" style="149"/>
    <col min="1793" max="1793" width="5.42578125" style="149" customWidth="1"/>
    <col min="1794" max="1794" width="6.7109375" style="149" customWidth="1"/>
    <col min="1795" max="1795" width="9.140625" style="149" customWidth="1"/>
    <col min="1796" max="1796" width="36.42578125" style="149" customWidth="1"/>
    <col min="1797" max="1797" width="4.28515625" style="149" customWidth="1"/>
    <col min="1798" max="1798" width="8.7109375" style="149" customWidth="1"/>
    <col min="1799" max="1799" width="10.28515625" style="149" customWidth="1"/>
    <col min="1800" max="1800" width="16.42578125" style="149" customWidth="1"/>
    <col min="1801" max="2048" width="8.140625" style="149"/>
    <col min="2049" max="2049" width="5.42578125" style="149" customWidth="1"/>
    <col min="2050" max="2050" width="6.7109375" style="149" customWidth="1"/>
    <col min="2051" max="2051" width="9.140625" style="149" customWidth="1"/>
    <col min="2052" max="2052" width="36.42578125" style="149" customWidth="1"/>
    <col min="2053" max="2053" width="4.28515625" style="149" customWidth="1"/>
    <col min="2054" max="2054" width="8.7109375" style="149" customWidth="1"/>
    <col min="2055" max="2055" width="10.28515625" style="149" customWidth="1"/>
    <col min="2056" max="2056" width="16.42578125" style="149" customWidth="1"/>
    <col min="2057" max="2304" width="8.140625" style="149"/>
    <col min="2305" max="2305" width="5.42578125" style="149" customWidth="1"/>
    <col min="2306" max="2306" width="6.7109375" style="149" customWidth="1"/>
    <col min="2307" max="2307" width="9.140625" style="149" customWidth="1"/>
    <col min="2308" max="2308" width="36.42578125" style="149" customWidth="1"/>
    <col min="2309" max="2309" width="4.28515625" style="149" customWidth="1"/>
    <col min="2310" max="2310" width="8.7109375" style="149" customWidth="1"/>
    <col min="2311" max="2311" width="10.28515625" style="149" customWidth="1"/>
    <col min="2312" max="2312" width="16.42578125" style="149" customWidth="1"/>
    <col min="2313" max="2560" width="8.140625" style="149"/>
    <col min="2561" max="2561" width="5.42578125" style="149" customWidth="1"/>
    <col min="2562" max="2562" width="6.7109375" style="149" customWidth="1"/>
    <col min="2563" max="2563" width="9.140625" style="149" customWidth="1"/>
    <col min="2564" max="2564" width="36.42578125" style="149" customWidth="1"/>
    <col min="2565" max="2565" width="4.28515625" style="149" customWidth="1"/>
    <col min="2566" max="2566" width="8.7109375" style="149" customWidth="1"/>
    <col min="2567" max="2567" width="10.28515625" style="149" customWidth="1"/>
    <col min="2568" max="2568" width="16.42578125" style="149" customWidth="1"/>
    <col min="2569" max="2816" width="8.140625" style="149"/>
    <col min="2817" max="2817" width="5.42578125" style="149" customWidth="1"/>
    <col min="2818" max="2818" width="6.7109375" style="149" customWidth="1"/>
    <col min="2819" max="2819" width="9.140625" style="149" customWidth="1"/>
    <col min="2820" max="2820" width="36.42578125" style="149" customWidth="1"/>
    <col min="2821" max="2821" width="4.28515625" style="149" customWidth="1"/>
    <col min="2822" max="2822" width="8.7109375" style="149" customWidth="1"/>
    <col min="2823" max="2823" width="10.28515625" style="149" customWidth="1"/>
    <col min="2824" max="2824" width="16.42578125" style="149" customWidth="1"/>
    <col min="2825" max="3072" width="8.140625" style="149"/>
    <col min="3073" max="3073" width="5.42578125" style="149" customWidth="1"/>
    <col min="3074" max="3074" width="6.7109375" style="149" customWidth="1"/>
    <col min="3075" max="3075" width="9.140625" style="149" customWidth="1"/>
    <col min="3076" max="3076" width="36.42578125" style="149" customWidth="1"/>
    <col min="3077" max="3077" width="4.28515625" style="149" customWidth="1"/>
    <col min="3078" max="3078" width="8.7109375" style="149" customWidth="1"/>
    <col min="3079" max="3079" width="10.28515625" style="149" customWidth="1"/>
    <col min="3080" max="3080" width="16.42578125" style="149" customWidth="1"/>
    <col min="3081" max="3328" width="8.140625" style="149"/>
    <col min="3329" max="3329" width="5.42578125" style="149" customWidth="1"/>
    <col min="3330" max="3330" width="6.7109375" style="149" customWidth="1"/>
    <col min="3331" max="3331" width="9.140625" style="149" customWidth="1"/>
    <col min="3332" max="3332" width="36.42578125" style="149" customWidth="1"/>
    <col min="3333" max="3333" width="4.28515625" style="149" customWidth="1"/>
    <col min="3334" max="3334" width="8.7109375" style="149" customWidth="1"/>
    <col min="3335" max="3335" width="10.28515625" style="149" customWidth="1"/>
    <col min="3336" max="3336" width="16.42578125" style="149" customWidth="1"/>
    <col min="3337" max="3584" width="8.140625" style="149"/>
    <col min="3585" max="3585" width="5.42578125" style="149" customWidth="1"/>
    <col min="3586" max="3586" width="6.7109375" style="149" customWidth="1"/>
    <col min="3587" max="3587" width="9.140625" style="149" customWidth="1"/>
    <col min="3588" max="3588" width="36.42578125" style="149" customWidth="1"/>
    <col min="3589" max="3589" width="4.28515625" style="149" customWidth="1"/>
    <col min="3590" max="3590" width="8.7109375" style="149" customWidth="1"/>
    <col min="3591" max="3591" width="10.28515625" style="149" customWidth="1"/>
    <col min="3592" max="3592" width="16.42578125" style="149" customWidth="1"/>
    <col min="3593" max="3840" width="8.140625" style="149"/>
    <col min="3841" max="3841" width="5.42578125" style="149" customWidth="1"/>
    <col min="3842" max="3842" width="6.7109375" style="149" customWidth="1"/>
    <col min="3843" max="3843" width="9.140625" style="149" customWidth="1"/>
    <col min="3844" max="3844" width="36.42578125" style="149" customWidth="1"/>
    <col min="3845" max="3845" width="4.28515625" style="149" customWidth="1"/>
    <col min="3846" max="3846" width="8.7109375" style="149" customWidth="1"/>
    <col min="3847" max="3847" width="10.28515625" style="149" customWidth="1"/>
    <col min="3848" max="3848" width="16.42578125" style="149" customWidth="1"/>
    <col min="3849" max="4096" width="8.140625" style="149"/>
    <col min="4097" max="4097" width="5.42578125" style="149" customWidth="1"/>
    <col min="4098" max="4098" width="6.7109375" style="149" customWidth="1"/>
    <col min="4099" max="4099" width="9.140625" style="149" customWidth="1"/>
    <col min="4100" max="4100" width="36.42578125" style="149" customWidth="1"/>
    <col min="4101" max="4101" width="4.28515625" style="149" customWidth="1"/>
    <col min="4102" max="4102" width="8.7109375" style="149" customWidth="1"/>
    <col min="4103" max="4103" width="10.28515625" style="149" customWidth="1"/>
    <col min="4104" max="4104" width="16.42578125" style="149" customWidth="1"/>
    <col min="4105" max="4352" width="8.140625" style="149"/>
    <col min="4353" max="4353" width="5.42578125" style="149" customWidth="1"/>
    <col min="4354" max="4354" width="6.7109375" style="149" customWidth="1"/>
    <col min="4355" max="4355" width="9.140625" style="149" customWidth="1"/>
    <col min="4356" max="4356" width="36.42578125" style="149" customWidth="1"/>
    <col min="4357" max="4357" width="4.28515625" style="149" customWidth="1"/>
    <col min="4358" max="4358" width="8.7109375" style="149" customWidth="1"/>
    <col min="4359" max="4359" width="10.28515625" style="149" customWidth="1"/>
    <col min="4360" max="4360" width="16.42578125" style="149" customWidth="1"/>
    <col min="4361" max="4608" width="8.140625" style="149"/>
    <col min="4609" max="4609" width="5.42578125" style="149" customWidth="1"/>
    <col min="4610" max="4610" width="6.7109375" style="149" customWidth="1"/>
    <col min="4611" max="4611" width="9.140625" style="149" customWidth="1"/>
    <col min="4612" max="4612" width="36.42578125" style="149" customWidth="1"/>
    <col min="4613" max="4613" width="4.28515625" style="149" customWidth="1"/>
    <col min="4614" max="4614" width="8.7109375" style="149" customWidth="1"/>
    <col min="4615" max="4615" width="10.28515625" style="149" customWidth="1"/>
    <col min="4616" max="4616" width="16.42578125" style="149" customWidth="1"/>
    <col min="4617" max="4864" width="8.140625" style="149"/>
    <col min="4865" max="4865" width="5.42578125" style="149" customWidth="1"/>
    <col min="4866" max="4866" width="6.7109375" style="149" customWidth="1"/>
    <col min="4867" max="4867" width="9.140625" style="149" customWidth="1"/>
    <col min="4868" max="4868" width="36.42578125" style="149" customWidth="1"/>
    <col min="4869" max="4869" width="4.28515625" style="149" customWidth="1"/>
    <col min="4870" max="4870" width="8.7109375" style="149" customWidth="1"/>
    <col min="4871" max="4871" width="10.28515625" style="149" customWidth="1"/>
    <col min="4872" max="4872" width="16.42578125" style="149" customWidth="1"/>
    <col min="4873" max="5120" width="8.140625" style="149"/>
    <col min="5121" max="5121" width="5.42578125" style="149" customWidth="1"/>
    <col min="5122" max="5122" width="6.7109375" style="149" customWidth="1"/>
    <col min="5123" max="5123" width="9.140625" style="149" customWidth="1"/>
    <col min="5124" max="5124" width="36.42578125" style="149" customWidth="1"/>
    <col min="5125" max="5125" width="4.28515625" style="149" customWidth="1"/>
    <col min="5126" max="5126" width="8.7109375" style="149" customWidth="1"/>
    <col min="5127" max="5127" width="10.28515625" style="149" customWidth="1"/>
    <col min="5128" max="5128" width="16.42578125" style="149" customWidth="1"/>
    <col min="5129" max="5376" width="8.140625" style="149"/>
    <col min="5377" max="5377" width="5.42578125" style="149" customWidth="1"/>
    <col min="5378" max="5378" width="6.7109375" style="149" customWidth="1"/>
    <col min="5379" max="5379" width="9.140625" style="149" customWidth="1"/>
    <col min="5380" max="5380" width="36.42578125" style="149" customWidth="1"/>
    <col min="5381" max="5381" width="4.28515625" style="149" customWidth="1"/>
    <col min="5382" max="5382" width="8.7109375" style="149" customWidth="1"/>
    <col min="5383" max="5383" width="10.28515625" style="149" customWidth="1"/>
    <col min="5384" max="5384" width="16.42578125" style="149" customWidth="1"/>
    <col min="5385" max="5632" width="8.140625" style="149"/>
    <col min="5633" max="5633" width="5.42578125" style="149" customWidth="1"/>
    <col min="5634" max="5634" width="6.7109375" style="149" customWidth="1"/>
    <col min="5635" max="5635" width="9.140625" style="149" customWidth="1"/>
    <col min="5636" max="5636" width="36.42578125" style="149" customWidth="1"/>
    <col min="5637" max="5637" width="4.28515625" style="149" customWidth="1"/>
    <col min="5638" max="5638" width="8.7109375" style="149" customWidth="1"/>
    <col min="5639" max="5639" width="10.28515625" style="149" customWidth="1"/>
    <col min="5640" max="5640" width="16.42578125" style="149" customWidth="1"/>
    <col min="5641" max="5888" width="8.140625" style="149"/>
    <col min="5889" max="5889" width="5.42578125" style="149" customWidth="1"/>
    <col min="5890" max="5890" width="6.7109375" style="149" customWidth="1"/>
    <col min="5891" max="5891" width="9.140625" style="149" customWidth="1"/>
    <col min="5892" max="5892" width="36.42578125" style="149" customWidth="1"/>
    <col min="5893" max="5893" width="4.28515625" style="149" customWidth="1"/>
    <col min="5894" max="5894" width="8.7109375" style="149" customWidth="1"/>
    <col min="5895" max="5895" width="10.28515625" style="149" customWidth="1"/>
    <col min="5896" max="5896" width="16.42578125" style="149" customWidth="1"/>
    <col min="5897" max="6144" width="8.140625" style="149"/>
    <col min="6145" max="6145" width="5.42578125" style="149" customWidth="1"/>
    <col min="6146" max="6146" width="6.7109375" style="149" customWidth="1"/>
    <col min="6147" max="6147" width="9.140625" style="149" customWidth="1"/>
    <col min="6148" max="6148" width="36.42578125" style="149" customWidth="1"/>
    <col min="6149" max="6149" width="4.28515625" style="149" customWidth="1"/>
    <col min="6150" max="6150" width="8.7109375" style="149" customWidth="1"/>
    <col min="6151" max="6151" width="10.28515625" style="149" customWidth="1"/>
    <col min="6152" max="6152" width="16.42578125" style="149" customWidth="1"/>
    <col min="6153" max="6400" width="8.140625" style="149"/>
    <col min="6401" max="6401" width="5.42578125" style="149" customWidth="1"/>
    <col min="6402" max="6402" width="6.7109375" style="149" customWidth="1"/>
    <col min="6403" max="6403" width="9.140625" style="149" customWidth="1"/>
    <col min="6404" max="6404" width="36.42578125" style="149" customWidth="1"/>
    <col min="6405" max="6405" width="4.28515625" style="149" customWidth="1"/>
    <col min="6406" max="6406" width="8.7109375" style="149" customWidth="1"/>
    <col min="6407" max="6407" width="10.28515625" style="149" customWidth="1"/>
    <col min="6408" max="6408" width="16.42578125" style="149" customWidth="1"/>
    <col min="6409" max="6656" width="8.140625" style="149"/>
    <col min="6657" max="6657" width="5.42578125" style="149" customWidth="1"/>
    <col min="6658" max="6658" width="6.7109375" style="149" customWidth="1"/>
    <col min="6659" max="6659" width="9.140625" style="149" customWidth="1"/>
    <col min="6660" max="6660" width="36.42578125" style="149" customWidth="1"/>
    <col min="6661" max="6661" width="4.28515625" style="149" customWidth="1"/>
    <col min="6662" max="6662" width="8.7109375" style="149" customWidth="1"/>
    <col min="6663" max="6663" width="10.28515625" style="149" customWidth="1"/>
    <col min="6664" max="6664" width="16.42578125" style="149" customWidth="1"/>
    <col min="6665" max="6912" width="8.140625" style="149"/>
    <col min="6913" max="6913" width="5.42578125" style="149" customWidth="1"/>
    <col min="6914" max="6914" width="6.7109375" style="149" customWidth="1"/>
    <col min="6915" max="6915" width="9.140625" style="149" customWidth="1"/>
    <col min="6916" max="6916" width="36.42578125" style="149" customWidth="1"/>
    <col min="6917" max="6917" width="4.28515625" style="149" customWidth="1"/>
    <col min="6918" max="6918" width="8.7109375" style="149" customWidth="1"/>
    <col min="6919" max="6919" width="10.28515625" style="149" customWidth="1"/>
    <col min="6920" max="6920" width="16.42578125" style="149" customWidth="1"/>
    <col min="6921" max="7168" width="8.140625" style="149"/>
    <col min="7169" max="7169" width="5.42578125" style="149" customWidth="1"/>
    <col min="7170" max="7170" width="6.7109375" style="149" customWidth="1"/>
    <col min="7171" max="7171" width="9.140625" style="149" customWidth="1"/>
    <col min="7172" max="7172" width="36.42578125" style="149" customWidth="1"/>
    <col min="7173" max="7173" width="4.28515625" style="149" customWidth="1"/>
    <col min="7174" max="7174" width="8.7109375" style="149" customWidth="1"/>
    <col min="7175" max="7175" width="10.28515625" style="149" customWidth="1"/>
    <col min="7176" max="7176" width="16.42578125" style="149" customWidth="1"/>
    <col min="7177" max="7424" width="8.140625" style="149"/>
    <col min="7425" max="7425" width="5.42578125" style="149" customWidth="1"/>
    <col min="7426" max="7426" width="6.7109375" style="149" customWidth="1"/>
    <col min="7427" max="7427" width="9.140625" style="149" customWidth="1"/>
    <col min="7428" max="7428" width="36.42578125" style="149" customWidth="1"/>
    <col min="7429" max="7429" width="4.28515625" style="149" customWidth="1"/>
    <col min="7430" max="7430" width="8.7109375" style="149" customWidth="1"/>
    <col min="7431" max="7431" width="10.28515625" style="149" customWidth="1"/>
    <col min="7432" max="7432" width="16.42578125" style="149" customWidth="1"/>
    <col min="7433" max="7680" width="8.140625" style="149"/>
    <col min="7681" max="7681" width="5.42578125" style="149" customWidth="1"/>
    <col min="7682" max="7682" width="6.7109375" style="149" customWidth="1"/>
    <col min="7683" max="7683" width="9.140625" style="149" customWidth="1"/>
    <col min="7684" max="7684" width="36.42578125" style="149" customWidth="1"/>
    <col min="7685" max="7685" width="4.28515625" style="149" customWidth="1"/>
    <col min="7686" max="7686" width="8.7109375" style="149" customWidth="1"/>
    <col min="7687" max="7687" width="10.28515625" style="149" customWidth="1"/>
    <col min="7688" max="7688" width="16.42578125" style="149" customWidth="1"/>
    <col min="7689" max="7936" width="8.140625" style="149"/>
    <col min="7937" max="7937" width="5.42578125" style="149" customWidth="1"/>
    <col min="7938" max="7938" width="6.7109375" style="149" customWidth="1"/>
    <col min="7939" max="7939" width="9.140625" style="149" customWidth="1"/>
    <col min="7940" max="7940" width="36.42578125" style="149" customWidth="1"/>
    <col min="7941" max="7941" width="4.28515625" style="149" customWidth="1"/>
    <col min="7942" max="7942" width="8.7109375" style="149" customWidth="1"/>
    <col min="7943" max="7943" width="10.28515625" style="149" customWidth="1"/>
    <col min="7944" max="7944" width="16.42578125" style="149" customWidth="1"/>
    <col min="7945" max="8192" width="8.140625" style="149"/>
    <col min="8193" max="8193" width="5.42578125" style="149" customWidth="1"/>
    <col min="8194" max="8194" width="6.7109375" style="149" customWidth="1"/>
    <col min="8195" max="8195" width="9.140625" style="149" customWidth="1"/>
    <col min="8196" max="8196" width="36.42578125" style="149" customWidth="1"/>
    <col min="8197" max="8197" width="4.28515625" style="149" customWidth="1"/>
    <col min="8198" max="8198" width="8.7109375" style="149" customWidth="1"/>
    <col min="8199" max="8199" width="10.28515625" style="149" customWidth="1"/>
    <col min="8200" max="8200" width="16.42578125" style="149" customWidth="1"/>
    <col min="8201" max="8448" width="8.140625" style="149"/>
    <col min="8449" max="8449" width="5.42578125" style="149" customWidth="1"/>
    <col min="8450" max="8450" width="6.7109375" style="149" customWidth="1"/>
    <col min="8451" max="8451" width="9.140625" style="149" customWidth="1"/>
    <col min="8452" max="8452" width="36.42578125" style="149" customWidth="1"/>
    <col min="8453" max="8453" width="4.28515625" style="149" customWidth="1"/>
    <col min="8454" max="8454" width="8.7109375" style="149" customWidth="1"/>
    <col min="8455" max="8455" width="10.28515625" style="149" customWidth="1"/>
    <col min="8456" max="8456" width="16.42578125" style="149" customWidth="1"/>
    <col min="8457" max="8704" width="8.140625" style="149"/>
    <col min="8705" max="8705" width="5.42578125" style="149" customWidth="1"/>
    <col min="8706" max="8706" width="6.7109375" style="149" customWidth="1"/>
    <col min="8707" max="8707" width="9.140625" style="149" customWidth="1"/>
    <col min="8708" max="8708" width="36.42578125" style="149" customWidth="1"/>
    <col min="8709" max="8709" width="4.28515625" style="149" customWidth="1"/>
    <col min="8710" max="8710" width="8.7109375" style="149" customWidth="1"/>
    <col min="8711" max="8711" width="10.28515625" style="149" customWidth="1"/>
    <col min="8712" max="8712" width="16.42578125" style="149" customWidth="1"/>
    <col min="8713" max="8960" width="8.140625" style="149"/>
    <col min="8961" max="8961" width="5.42578125" style="149" customWidth="1"/>
    <col min="8962" max="8962" width="6.7109375" style="149" customWidth="1"/>
    <col min="8963" max="8963" width="9.140625" style="149" customWidth="1"/>
    <col min="8964" max="8964" width="36.42578125" style="149" customWidth="1"/>
    <col min="8965" max="8965" width="4.28515625" style="149" customWidth="1"/>
    <col min="8966" max="8966" width="8.7109375" style="149" customWidth="1"/>
    <col min="8967" max="8967" width="10.28515625" style="149" customWidth="1"/>
    <col min="8968" max="8968" width="16.42578125" style="149" customWidth="1"/>
    <col min="8969" max="9216" width="8.140625" style="149"/>
    <col min="9217" max="9217" width="5.42578125" style="149" customWidth="1"/>
    <col min="9218" max="9218" width="6.7109375" style="149" customWidth="1"/>
    <col min="9219" max="9219" width="9.140625" style="149" customWidth="1"/>
    <col min="9220" max="9220" width="36.42578125" style="149" customWidth="1"/>
    <col min="9221" max="9221" width="4.28515625" style="149" customWidth="1"/>
    <col min="9222" max="9222" width="8.7109375" style="149" customWidth="1"/>
    <col min="9223" max="9223" width="10.28515625" style="149" customWidth="1"/>
    <col min="9224" max="9224" width="16.42578125" style="149" customWidth="1"/>
    <col min="9225" max="9472" width="8.140625" style="149"/>
    <col min="9473" max="9473" width="5.42578125" style="149" customWidth="1"/>
    <col min="9474" max="9474" width="6.7109375" style="149" customWidth="1"/>
    <col min="9475" max="9475" width="9.140625" style="149" customWidth="1"/>
    <col min="9476" max="9476" width="36.42578125" style="149" customWidth="1"/>
    <col min="9477" max="9477" width="4.28515625" style="149" customWidth="1"/>
    <col min="9478" max="9478" width="8.7109375" style="149" customWidth="1"/>
    <col min="9479" max="9479" width="10.28515625" style="149" customWidth="1"/>
    <col min="9480" max="9480" width="16.42578125" style="149" customWidth="1"/>
    <col min="9481" max="9728" width="8.140625" style="149"/>
    <col min="9729" max="9729" width="5.42578125" style="149" customWidth="1"/>
    <col min="9730" max="9730" width="6.7109375" style="149" customWidth="1"/>
    <col min="9731" max="9731" width="9.140625" style="149" customWidth="1"/>
    <col min="9732" max="9732" width="36.42578125" style="149" customWidth="1"/>
    <col min="9733" max="9733" width="4.28515625" style="149" customWidth="1"/>
    <col min="9734" max="9734" width="8.7109375" style="149" customWidth="1"/>
    <col min="9735" max="9735" width="10.28515625" style="149" customWidth="1"/>
    <col min="9736" max="9736" width="16.42578125" style="149" customWidth="1"/>
    <col min="9737" max="9984" width="8.140625" style="149"/>
    <col min="9985" max="9985" width="5.42578125" style="149" customWidth="1"/>
    <col min="9986" max="9986" width="6.7109375" style="149" customWidth="1"/>
    <col min="9987" max="9987" width="9.140625" style="149" customWidth="1"/>
    <col min="9988" max="9988" width="36.42578125" style="149" customWidth="1"/>
    <col min="9989" max="9989" width="4.28515625" style="149" customWidth="1"/>
    <col min="9990" max="9990" width="8.7109375" style="149" customWidth="1"/>
    <col min="9991" max="9991" width="10.28515625" style="149" customWidth="1"/>
    <col min="9992" max="9992" width="16.42578125" style="149" customWidth="1"/>
    <col min="9993" max="10240" width="8.140625" style="149"/>
    <col min="10241" max="10241" width="5.42578125" style="149" customWidth="1"/>
    <col min="10242" max="10242" width="6.7109375" style="149" customWidth="1"/>
    <col min="10243" max="10243" width="9.140625" style="149" customWidth="1"/>
    <col min="10244" max="10244" width="36.42578125" style="149" customWidth="1"/>
    <col min="10245" max="10245" width="4.28515625" style="149" customWidth="1"/>
    <col min="10246" max="10246" width="8.7109375" style="149" customWidth="1"/>
    <col min="10247" max="10247" width="10.28515625" style="149" customWidth="1"/>
    <col min="10248" max="10248" width="16.42578125" style="149" customWidth="1"/>
    <col min="10249" max="10496" width="8.140625" style="149"/>
    <col min="10497" max="10497" width="5.42578125" style="149" customWidth="1"/>
    <col min="10498" max="10498" width="6.7109375" style="149" customWidth="1"/>
    <col min="10499" max="10499" width="9.140625" style="149" customWidth="1"/>
    <col min="10500" max="10500" width="36.42578125" style="149" customWidth="1"/>
    <col min="10501" max="10501" width="4.28515625" style="149" customWidth="1"/>
    <col min="10502" max="10502" width="8.7109375" style="149" customWidth="1"/>
    <col min="10503" max="10503" width="10.28515625" style="149" customWidth="1"/>
    <col min="10504" max="10504" width="16.42578125" style="149" customWidth="1"/>
    <col min="10505" max="10752" width="8.140625" style="149"/>
    <col min="10753" max="10753" width="5.42578125" style="149" customWidth="1"/>
    <col min="10754" max="10754" width="6.7109375" style="149" customWidth="1"/>
    <col min="10755" max="10755" width="9.140625" style="149" customWidth="1"/>
    <col min="10756" max="10756" width="36.42578125" style="149" customWidth="1"/>
    <col min="10757" max="10757" width="4.28515625" style="149" customWidth="1"/>
    <col min="10758" max="10758" width="8.7109375" style="149" customWidth="1"/>
    <col min="10759" max="10759" width="10.28515625" style="149" customWidth="1"/>
    <col min="10760" max="10760" width="16.42578125" style="149" customWidth="1"/>
    <col min="10761" max="11008" width="8.140625" style="149"/>
    <col min="11009" max="11009" width="5.42578125" style="149" customWidth="1"/>
    <col min="11010" max="11010" width="6.7109375" style="149" customWidth="1"/>
    <col min="11011" max="11011" width="9.140625" style="149" customWidth="1"/>
    <col min="11012" max="11012" width="36.42578125" style="149" customWidth="1"/>
    <col min="11013" max="11013" width="4.28515625" style="149" customWidth="1"/>
    <col min="11014" max="11014" width="8.7109375" style="149" customWidth="1"/>
    <col min="11015" max="11015" width="10.28515625" style="149" customWidth="1"/>
    <col min="11016" max="11016" width="16.42578125" style="149" customWidth="1"/>
    <col min="11017" max="11264" width="8.140625" style="149"/>
    <col min="11265" max="11265" width="5.42578125" style="149" customWidth="1"/>
    <col min="11266" max="11266" width="6.7109375" style="149" customWidth="1"/>
    <col min="11267" max="11267" width="9.140625" style="149" customWidth="1"/>
    <col min="11268" max="11268" width="36.42578125" style="149" customWidth="1"/>
    <col min="11269" max="11269" width="4.28515625" style="149" customWidth="1"/>
    <col min="11270" max="11270" width="8.7109375" style="149" customWidth="1"/>
    <col min="11271" max="11271" width="10.28515625" style="149" customWidth="1"/>
    <col min="11272" max="11272" width="16.42578125" style="149" customWidth="1"/>
    <col min="11273" max="11520" width="8.140625" style="149"/>
    <col min="11521" max="11521" width="5.42578125" style="149" customWidth="1"/>
    <col min="11522" max="11522" width="6.7109375" style="149" customWidth="1"/>
    <col min="11523" max="11523" width="9.140625" style="149" customWidth="1"/>
    <col min="11524" max="11524" width="36.42578125" style="149" customWidth="1"/>
    <col min="11525" max="11525" width="4.28515625" style="149" customWidth="1"/>
    <col min="11526" max="11526" width="8.7109375" style="149" customWidth="1"/>
    <col min="11527" max="11527" width="10.28515625" style="149" customWidth="1"/>
    <col min="11528" max="11528" width="16.42578125" style="149" customWidth="1"/>
    <col min="11529" max="11776" width="8.140625" style="149"/>
    <col min="11777" max="11777" width="5.42578125" style="149" customWidth="1"/>
    <col min="11778" max="11778" width="6.7109375" style="149" customWidth="1"/>
    <col min="11779" max="11779" width="9.140625" style="149" customWidth="1"/>
    <col min="11780" max="11780" width="36.42578125" style="149" customWidth="1"/>
    <col min="11781" max="11781" width="4.28515625" style="149" customWidth="1"/>
    <col min="11782" max="11782" width="8.7109375" style="149" customWidth="1"/>
    <col min="11783" max="11783" width="10.28515625" style="149" customWidth="1"/>
    <col min="11784" max="11784" width="16.42578125" style="149" customWidth="1"/>
    <col min="11785" max="12032" width="8.140625" style="149"/>
    <col min="12033" max="12033" width="5.42578125" style="149" customWidth="1"/>
    <col min="12034" max="12034" width="6.7109375" style="149" customWidth="1"/>
    <col min="12035" max="12035" width="9.140625" style="149" customWidth="1"/>
    <col min="12036" max="12036" width="36.42578125" style="149" customWidth="1"/>
    <col min="12037" max="12037" width="4.28515625" style="149" customWidth="1"/>
    <col min="12038" max="12038" width="8.7109375" style="149" customWidth="1"/>
    <col min="12039" max="12039" width="10.28515625" style="149" customWidth="1"/>
    <col min="12040" max="12040" width="16.42578125" style="149" customWidth="1"/>
    <col min="12041" max="12288" width="8.140625" style="149"/>
    <col min="12289" max="12289" width="5.42578125" style="149" customWidth="1"/>
    <col min="12290" max="12290" width="6.7109375" style="149" customWidth="1"/>
    <col min="12291" max="12291" width="9.140625" style="149" customWidth="1"/>
    <col min="12292" max="12292" width="36.42578125" style="149" customWidth="1"/>
    <col min="12293" max="12293" width="4.28515625" style="149" customWidth="1"/>
    <col min="12294" max="12294" width="8.7109375" style="149" customWidth="1"/>
    <col min="12295" max="12295" width="10.28515625" style="149" customWidth="1"/>
    <col min="12296" max="12296" width="16.42578125" style="149" customWidth="1"/>
    <col min="12297" max="12544" width="8.140625" style="149"/>
    <col min="12545" max="12545" width="5.42578125" style="149" customWidth="1"/>
    <col min="12546" max="12546" width="6.7109375" style="149" customWidth="1"/>
    <col min="12547" max="12547" width="9.140625" style="149" customWidth="1"/>
    <col min="12548" max="12548" width="36.42578125" style="149" customWidth="1"/>
    <col min="12549" max="12549" width="4.28515625" style="149" customWidth="1"/>
    <col min="12550" max="12550" width="8.7109375" style="149" customWidth="1"/>
    <col min="12551" max="12551" width="10.28515625" style="149" customWidth="1"/>
    <col min="12552" max="12552" width="16.42578125" style="149" customWidth="1"/>
    <col min="12553" max="12800" width="8.140625" style="149"/>
    <col min="12801" max="12801" width="5.42578125" style="149" customWidth="1"/>
    <col min="12802" max="12802" width="6.7109375" style="149" customWidth="1"/>
    <col min="12803" max="12803" width="9.140625" style="149" customWidth="1"/>
    <col min="12804" max="12804" width="36.42578125" style="149" customWidth="1"/>
    <col min="12805" max="12805" width="4.28515625" style="149" customWidth="1"/>
    <col min="12806" max="12806" width="8.7109375" style="149" customWidth="1"/>
    <col min="12807" max="12807" width="10.28515625" style="149" customWidth="1"/>
    <col min="12808" max="12808" width="16.42578125" style="149" customWidth="1"/>
    <col min="12809" max="13056" width="8.140625" style="149"/>
    <col min="13057" max="13057" width="5.42578125" style="149" customWidth="1"/>
    <col min="13058" max="13058" width="6.7109375" style="149" customWidth="1"/>
    <col min="13059" max="13059" width="9.140625" style="149" customWidth="1"/>
    <col min="13060" max="13060" width="36.42578125" style="149" customWidth="1"/>
    <col min="13061" max="13061" width="4.28515625" style="149" customWidth="1"/>
    <col min="13062" max="13062" width="8.7109375" style="149" customWidth="1"/>
    <col min="13063" max="13063" width="10.28515625" style="149" customWidth="1"/>
    <col min="13064" max="13064" width="16.42578125" style="149" customWidth="1"/>
    <col min="13065" max="13312" width="8.140625" style="149"/>
    <col min="13313" max="13313" width="5.42578125" style="149" customWidth="1"/>
    <col min="13314" max="13314" width="6.7109375" style="149" customWidth="1"/>
    <col min="13315" max="13315" width="9.140625" style="149" customWidth="1"/>
    <col min="13316" max="13316" width="36.42578125" style="149" customWidth="1"/>
    <col min="13317" max="13317" width="4.28515625" style="149" customWidth="1"/>
    <col min="13318" max="13318" width="8.7109375" style="149" customWidth="1"/>
    <col min="13319" max="13319" width="10.28515625" style="149" customWidth="1"/>
    <col min="13320" max="13320" width="16.42578125" style="149" customWidth="1"/>
    <col min="13321" max="13568" width="8.140625" style="149"/>
    <col min="13569" max="13569" width="5.42578125" style="149" customWidth="1"/>
    <col min="13570" max="13570" width="6.7109375" style="149" customWidth="1"/>
    <col min="13571" max="13571" width="9.140625" style="149" customWidth="1"/>
    <col min="13572" max="13572" width="36.42578125" style="149" customWidth="1"/>
    <col min="13573" max="13573" width="4.28515625" style="149" customWidth="1"/>
    <col min="13574" max="13574" width="8.7109375" style="149" customWidth="1"/>
    <col min="13575" max="13575" width="10.28515625" style="149" customWidth="1"/>
    <col min="13576" max="13576" width="16.42578125" style="149" customWidth="1"/>
    <col min="13577" max="13824" width="8.140625" style="149"/>
    <col min="13825" max="13825" width="5.42578125" style="149" customWidth="1"/>
    <col min="13826" max="13826" width="6.7109375" style="149" customWidth="1"/>
    <col min="13827" max="13827" width="9.140625" style="149" customWidth="1"/>
    <col min="13828" max="13828" width="36.42578125" style="149" customWidth="1"/>
    <col min="13829" max="13829" width="4.28515625" style="149" customWidth="1"/>
    <col min="13830" max="13830" width="8.7109375" style="149" customWidth="1"/>
    <col min="13831" max="13831" width="10.28515625" style="149" customWidth="1"/>
    <col min="13832" max="13832" width="16.42578125" style="149" customWidth="1"/>
    <col min="13833" max="14080" width="8.140625" style="149"/>
    <col min="14081" max="14081" width="5.42578125" style="149" customWidth="1"/>
    <col min="14082" max="14082" width="6.7109375" style="149" customWidth="1"/>
    <col min="14083" max="14083" width="9.140625" style="149" customWidth="1"/>
    <col min="14084" max="14084" width="36.42578125" style="149" customWidth="1"/>
    <col min="14085" max="14085" width="4.28515625" style="149" customWidth="1"/>
    <col min="14086" max="14086" width="8.7109375" style="149" customWidth="1"/>
    <col min="14087" max="14087" width="10.28515625" style="149" customWidth="1"/>
    <col min="14088" max="14088" width="16.42578125" style="149" customWidth="1"/>
    <col min="14089" max="14336" width="8.140625" style="149"/>
    <col min="14337" max="14337" width="5.42578125" style="149" customWidth="1"/>
    <col min="14338" max="14338" width="6.7109375" style="149" customWidth="1"/>
    <col min="14339" max="14339" width="9.140625" style="149" customWidth="1"/>
    <col min="14340" max="14340" width="36.42578125" style="149" customWidth="1"/>
    <col min="14341" max="14341" width="4.28515625" style="149" customWidth="1"/>
    <col min="14342" max="14342" width="8.7109375" style="149" customWidth="1"/>
    <col min="14343" max="14343" width="10.28515625" style="149" customWidth="1"/>
    <col min="14344" max="14344" width="16.42578125" style="149" customWidth="1"/>
    <col min="14345" max="14592" width="8.140625" style="149"/>
    <col min="14593" max="14593" width="5.42578125" style="149" customWidth="1"/>
    <col min="14594" max="14594" width="6.7109375" style="149" customWidth="1"/>
    <col min="14595" max="14595" width="9.140625" style="149" customWidth="1"/>
    <col min="14596" max="14596" width="36.42578125" style="149" customWidth="1"/>
    <col min="14597" max="14597" width="4.28515625" style="149" customWidth="1"/>
    <col min="14598" max="14598" width="8.7109375" style="149" customWidth="1"/>
    <col min="14599" max="14599" width="10.28515625" style="149" customWidth="1"/>
    <col min="14600" max="14600" width="16.42578125" style="149" customWidth="1"/>
    <col min="14601" max="14848" width="8.140625" style="149"/>
    <col min="14849" max="14849" width="5.42578125" style="149" customWidth="1"/>
    <col min="14850" max="14850" width="6.7109375" style="149" customWidth="1"/>
    <col min="14851" max="14851" width="9.140625" style="149" customWidth="1"/>
    <col min="14852" max="14852" width="36.42578125" style="149" customWidth="1"/>
    <col min="14853" max="14853" width="4.28515625" style="149" customWidth="1"/>
    <col min="14854" max="14854" width="8.7109375" style="149" customWidth="1"/>
    <col min="14855" max="14855" width="10.28515625" style="149" customWidth="1"/>
    <col min="14856" max="14856" width="16.42578125" style="149" customWidth="1"/>
    <col min="14857" max="15104" width="8.140625" style="149"/>
    <col min="15105" max="15105" width="5.42578125" style="149" customWidth="1"/>
    <col min="15106" max="15106" width="6.7109375" style="149" customWidth="1"/>
    <col min="15107" max="15107" width="9.140625" style="149" customWidth="1"/>
    <col min="15108" max="15108" width="36.42578125" style="149" customWidth="1"/>
    <col min="15109" max="15109" width="4.28515625" style="149" customWidth="1"/>
    <col min="15110" max="15110" width="8.7109375" style="149" customWidth="1"/>
    <col min="15111" max="15111" width="10.28515625" style="149" customWidth="1"/>
    <col min="15112" max="15112" width="16.42578125" style="149" customWidth="1"/>
    <col min="15113" max="15360" width="8.140625" style="149"/>
    <col min="15361" max="15361" width="5.42578125" style="149" customWidth="1"/>
    <col min="15362" max="15362" width="6.7109375" style="149" customWidth="1"/>
    <col min="15363" max="15363" width="9.140625" style="149" customWidth="1"/>
    <col min="15364" max="15364" width="36.42578125" style="149" customWidth="1"/>
    <col min="15365" max="15365" width="4.28515625" style="149" customWidth="1"/>
    <col min="15366" max="15366" width="8.7109375" style="149" customWidth="1"/>
    <col min="15367" max="15367" width="10.28515625" style="149" customWidth="1"/>
    <col min="15368" max="15368" width="16.42578125" style="149" customWidth="1"/>
    <col min="15369" max="15616" width="8.140625" style="149"/>
    <col min="15617" max="15617" width="5.42578125" style="149" customWidth="1"/>
    <col min="15618" max="15618" width="6.7109375" style="149" customWidth="1"/>
    <col min="15619" max="15619" width="9.140625" style="149" customWidth="1"/>
    <col min="15620" max="15620" width="36.42578125" style="149" customWidth="1"/>
    <col min="15621" max="15621" width="4.28515625" style="149" customWidth="1"/>
    <col min="15622" max="15622" width="8.7109375" style="149" customWidth="1"/>
    <col min="15623" max="15623" width="10.28515625" style="149" customWidth="1"/>
    <col min="15624" max="15624" width="16.42578125" style="149" customWidth="1"/>
    <col min="15625" max="15872" width="8.140625" style="149"/>
    <col min="15873" max="15873" width="5.42578125" style="149" customWidth="1"/>
    <col min="15874" max="15874" width="6.7109375" style="149" customWidth="1"/>
    <col min="15875" max="15875" width="9.140625" style="149" customWidth="1"/>
    <col min="15876" max="15876" width="36.42578125" style="149" customWidth="1"/>
    <col min="15877" max="15877" width="4.28515625" style="149" customWidth="1"/>
    <col min="15878" max="15878" width="8.7109375" style="149" customWidth="1"/>
    <col min="15879" max="15879" width="10.28515625" style="149" customWidth="1"/>
    <col min="15880" max="15880" width="16.42578125" style="149" customWidth="1"/>
    <col min="15881" max="16128" width="8.140625" style="149"/>
    <col min="16129" max="16129" width="5.42578125" style="149" customWidth="1"/>
    <col min="16130" max="16130" width="6.7109375" style="149" customWidth="1"/>
    <col min="16131" max="16131" width="9.140625" style="149" customWidth="1"/>
    <col min="16132" max="16132" width="36.42578125" style="149" customWidth="1"/>
    <col min="16133" max="16133" width="4.28515625" style="149" customWidth="1"/>
    <col min="16134" max="16134" width="8.7109375" style="149" customWidth="1"/>
    <col min="16135" max="16135" width="10.28515625" style="149" customWidth="1"/>
    <col min="16136" max="16136" width="16.42578125" style="149" customWidth="1"/>
    <col min="16137" max="16384" width="8.140625" style="149"/>
  </cols>
  <sheetData>
    <row r="1" spans="1:8" s="144" customFormat="1" ht="27.75" customHeight="1" x14ac:dyDescent="0.25">
      <c r="A1" s="403" t="s">
        <v>222</v>
      </c>
      <c r="B1" s="403"/>
      <c r="C1" s="403"/>
      <c r="D1" s="403"/>
      <c r="E1" s="403"/>
      <c r="F1" s="403"/>
      <c r="G1" s="403"/>
      <c r="H1" s="403"/>
    </row>
    <row r="2" spans="1:8" s="144" customFormat="1" ht="12.75" customHeight="1" x14ac:dyDescent="0.2">
      <c r="A2" s="150" t="s">
        <v>1153</v>
      </c>
      <c r="B2" s="150"/>
      <c r="C2" s="150"/>
      <c r="D2" s="150"/>
      <c r="E2" s="150"/>
      <c r="F2" s="150"/>
      <c r="G2" s="150"/>
      <c r="H2" s="150"/>
    </row>
    <row r="3" spans="1:8" s="144" customFormat="1" ht="12.75" customHeight="1" x14ac:dyDescent="0.2">
      <c r="A3" s="150" t="s">
        <v>223</v>
      </c>
      <c r="B3" s="150"/>
      <c r="C3" s="150"/>
      <c r="D3" s="150"/>
      <c r="E3" s="150"/>
      <c r="F3" s="150"/>
      <c r="G3" s="150"/>
      <c r="H3" s="150"/>
    </row>
    <row r="4" spans="1:8" s="144" customFormat="1" ht="13.5" customHeight="1" x14ac:dyDescent="0.2">
      <c r="A4" s="151"/>
      <c r="B4" s="150"/>
      <c r="C4" s="151"/>
      <c r="D4" s="150"/>
      <c r="E4" s="150"/>
      <c r="F4" s="150"/>
      <c r="G4" s="150"/>
      <c r="H4" s="150"/>
    </row>
    <row r="5" spans="1:8" s="144" customFormat="1" ht="6.75" customHeight="1" x14ac:dyDescent="0.25">
      <c r="A5" s="152"/>
      <c r="B5" s="153"/>
      <c r="C5" s="154"/>
      <c r="D5" s="153"/>
      <c r="E5" s="153"/>
      <c r="F5" s="155"/>
      <c r="G5" s="156"/>
      <c r="H5" s="156"/>
    </row>
    <row r="6" spans="1:8" s="144" customFormat="1" ht="12.75" customHeight="1" x14ac:dyDescent="0.2">
      <c r="A6" s="157" t="s">
        <v>136</v>
      </c>
      <c r="B6" s="157"/>
      <c r="C6" s="157"/>
      <c r="D6" s="157"/>
      <c r="E6" s="157"/>
      <c r="F6" s="157"/>
      <c r="G6" s="157"/>
      <c r="H6" s="157"/>
    </row>
    <row r="7" spans="1:8" s="144" customFormat="1" ht="13.5" customHeight="1" x14ac:dyDescent="0.2">
      <c r="A7" s="157" t="s">
        <v>137</v>
      </c>
      <c r="B7" s="157"/>
      <c r="C7" s="157"/>
      <c r="D7" s="157"/>
      <c r="E7" s="157"/>
      <c r="F7" s="157"/>
      <c r="G7" s="157" t="s">
        <v>138</v>
      </c>
      <c r="H7" s="157"/>
    </row>
    <row r="8" spans="1:8" s="144" customFormat="1" ht="13.5" customHeight="1" x14ac:dyDescent="0.2">
      <c r="A8" s="157" t="s">
        <v>139</v>
      </c>
      <c r="B8" s="158"/>
      <c r="C8" s="158"/>
      <c r="D8" s="158"/>
      <c r="E8" s="158"/>
      <c r="F8" s="159"/>
      <c r="G8" s="157" t="s">
        <v>224</v>
      </c>
      <c r="H8" s="160"/>
    </row>
    <row r="9" spans="1:8" s="144" customFormat="1" ht="6" customHeight="1" thickBot="1" x14ac:dyDescent="0.25">
      <c r="A9" s="161"/>
      <c r="B9" s="161"/>
      <c r="C9" s="161"/>
      <c r="D9" s="161"/>
      <c r="E9" s="161"/>
      <c r="F9" s="161"/>
      <c r="G9" s="161"/>
      <c r="H9" s="161"/>
    </row>
    <row r="10" spans="1:8" s="144" customFormat="1" ht="25.5" customHeight="1" thickBot="1" x14ac:dyDescent="0.3">
      <c r="A10" s="162" t="s">
        <v>141</v>
      </c>
      <c r="B10" s="162" t="s">
        <v>142</v>
      </c>
      <c r="C10" s="162" t="s">
        <v>143</v>
      </c>
      <c r="D10" s="162" t="s">
        <v>22</v>
      </c>
      <c r="E10" s="162" t="s">
        <v>144</v>
      </c>
      <c r="F10" s="162" t="s">
        <v>145</v>
      </c>
      <c r="G10" s="162" t="s">
        <v>146</v>
      </c>
      <c r="H10" s="162" t="s">
        <v>147</v>
      </c>
    </row>
    <row r="11" spans="1:8" s="144" customFormat="1" ht="12.75" hidden="1" customHeight="1" x14ac:dyDescent="0.25">
      <c r="A11" s="162" t="s">
        <v>148</v>
      </c>
      <c r="B11" s="162" t="s">
        <v>149</v>
      </c>
      <c r="C11" s="162" t="s">
        <v>150</v>
      </c>
      <c r="D11" s="162" t="s">
        <v>151</v>
      </c>
      <c r="E11" s="162" t="s">
        <v>152</v>
      </c>
      <c r="F11" s="162" t="s">
        <v>153</v>
      </c>
      <c r="G11" s="162" t="s">
        <v>154</v>
      </c>
      <c r="H11" s="162" t="s">
        <v>155</v>
      </c>
    </row>
    <row r="12" spans="1:8" s="144" customFormat="1" ht="4.5" customHeigh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s="144" customFormat="1" ht="22.9" customHeight="1" x14ac:dyDescent="0.25">
      <c r="A13" s="163"/>
      <c r="B13" s="164"/>
      <c r="C13" s="164" t="s">
        <v>177</v>
      </c>
      <c r="D13" s="164" t="s">
        <v>178</v>
      </c>
      <c r="E13" s="164"/>
      <c r="F13" s="165"/>
      <c r="G13" s="166"/>
      <c r="H13" s="166"/>
    </row>
    <row r="14" spans="1:8" s="144" customFormat="1" ht="16.899999999999999" customHeight="1" x14ac:dyDescent="0.2">
      <c r="A14" s="167"/>
      <c r="B14" s="168"/>
      <c r="C14" s="168" t="s">
        <v>191</v>
      </c>
      <c r="D14" s="168" t="s">
        <v>192</v>
      </c>
      <c r="E14" s="168"/>
      <c r="F14" s="169"/>
      <c r="G14" s="170"/>
      <c r="H14" s="170"/>
    </row>
    <row r="15" spans="1:8" s="144" customFormat="1" ht="13.5" customHeight="1" x14ac:dyDescent="0.2">
      <c r="A15" s="171">
        <v>1</v>
      </c>
      <c r="B15" s="172" t="s">
        <v>191</v>
      </c>
      <c r="C15" s="172" t="s">
        <v>225</v>
      </c>
      <c r="D15" s="172" t="s">
        <v>226</v>
      </c>
      <c r="E15" s="172" t="s">
        <v>0</v>
      </c>
      <c r="F15" s="173">
        <v>18</v>
      </c>
      <c r="G15" s="174"/>
      <c r="H15" s="174">
        <f>G15*F15</f>
        <v>0</v>
      </c>
    </row>
    <row r="16" spans="1:8" s="144" customFormat="1" ht="13.5" customHeight="1" x14ac:dyDescent="0.2">
      <c r="A16" s="175"/>
      <c r="B16" s="176"/>
      <c r="C16" s="176"/>
      <c r="D16" s="176" t="s">
        <v>227</v>
      </c>
      <c r="E16" s="176"/>
      <c r="F16" s="177">
        <v>18</v>
      </c>
      <c r="G16" s="178"/>
      <c r="H16" s="178"/>
    </row>
    <row r="17" spans="1:8" s="144" customFormat="1" ht="13.5" customHeight="1" x14ac:dyDescent="0.2">
      <c r="A17" s="171">
        <v>2</v>
      </c>
      <c r="B17" s="172" t="s">
        <v>191</v>
      </c>
      <c r="C17" s="172" t="s">
        <v>228</v>
      </c>
      <c r="D17" s="172" t="s">
        <v>229</v>
      </c>
      <c r="E17" s="172" t="s">
        <v>0</v>
      </c>
      <c r="F17" s="173">
        <v>22</v>
      </c>
      <c r="G17" s="174"/>
      <c r="H17" s="174">
        <f t="shared" ref="H17:H26" si="0">G17*F17</f>
        <v>0</v>
      </c>
    </row>
    <row r="18" spans="1:8" s="144" customFormat="1" ht="13.5" customHeight="1" x14ac:dyDescent="0.2">
      <c r="A18" s="171">
        <v>3</v>
      </c>
      <c r="B18" s="172" t="s">
        <v>191</v>
      </c>
      <c r="C18" s="172" t="s">
        <v>230</v>
      </c>
      <c r="D18" s="172" t="s">
        <v>231</v>
      </c>
      <c r="E18" s="172" t="s">
        <v>0</v>
      </c>
      <c r="F18" s="173">
        <v>24</v>
      </c>
      <c r="G18" s="174"/>
      <c r="H18" s="174">
        <f t="shared" si="0"/>
        <v>0</v>
      </c>
    </row>
    <row r="19" spans="1:8" s="144" customFormat="1" ht="13.5" customHeight="1" x14ac:dyDescent="0.2">
      <c r="A19" s="171">
        <v>4</v>
      </c>
      <c r="B19" s="172" t="s">
        <v>191</v>
      </c>
      <c r="C19" s="172" t="s">
        <v>232</v>
      </c>
      <c r="D19" s="172" t="s">
        <v>233</v>
      </c>
      <c r="E19" s="172" t="s">
        <v>0</v>
      </c>
      <c r="F19" s="173">
        <v>14</v>
      </c>
      <c r="G19" s="174"/>
      <c r="H19" s="174">
        <f t="shared" si="0"/>
        <v>0</v>
      </c>
    </row>
    <row r="20" spans="1:8" s="144" customFormat="1" ht="24" customHeight="1" x14ac:dyDescent="0.2">
      <c r="A20" s="171">
        <v>5</v>
      </c>
      <c r="B20" s="172" t="s">
        <v>191</v>
      </c>
      <c r="C20" s="172" t="s">
        <v>1111</v>
      </c>
      <c r="D20" s="172" t="s">
        <v>1112</v>
      </c>
      <c r="E20" s="172" t="s">
        <v>205</v>
      </c>
      <c r="F20" s="173">
        <v>12</v>
      </c>
      <c r="G20" s="174"/>
      <c r="H20" s="174">
        <f t="shared" si="0"/>
        <v>0</v>
      </c>
    </row>
    <row r="21" spans="1:8" s="144" customFormat="1" ht="24" customHeight="1" x14ac:dyDescent="0.2">
      <c r="A21" s="171">
        <v>6</v>
      </c>
      <c r="B21" s="172" t="s">
        <v>191</v>
      </c>
      <c r="C21" s="172" t="s">
        <v>1113</v>
      </c>
      <c r="D21" s="172" t="s">
        <v>1114</v>
      </c>
      <c r="E21" s="172" t="s">
        <v>0</v>
      </c>
      <c r="F21" s="173">
        <v>1</v>
      </c>
      <c r="G21" s="174"/>
      <c r="H21" s="174">
        <f t="shared" si="0"/>
        <v>0</v>
      </c>
    </row>
    <row r="22" spans="1:8" s="144" customFormat="1" ht="13.5" customHeight="1" x14ac:dyDescent="0.2">
      <c r="A22" s="171">
        <v>7</v>
      </c>
      <c r="B22" s="172" t="s">
        <v>191</v>
      </c>
      <c r="C22" s="172" t="s">
        <v>234</v>
      </c>
      <c r="D22" s="172" t="s">
        <v>235</v>
      </c>
      <c r="E22" s="172" t="s">
        <v>165</v>
      </c>
      <c r="F22" s="173">
        <v>9</v>
      </c>
      <c r="G22" s="174"/>
      <c r="H22" s="174">
        <f t="shared" si="0"/>
        <v>0</v>
      </c>
    </row>
    <row r="23" spans="1:8" s="144" customFormat="1" ht="13.5" customHeight="1" x14ac:dyDescent="0.2">
      <c r="A23" s="171">
        <v>8</v>
      </c>
      <c r="B23" s="172" t="s">
        <v>191</v>
      </c>
      <c r="C23" s="172" t="s">
        <v>236</v>
      </c>
      <c r="D23" s="172" t="s">
        <v>237</v>
      </c>
      <c r="E23" s="172" t="s">
        <v>165</v>
      </c>
      <c r="F23" s="173">
        <v>6</v>
      </c>
      <c r="G23" s="174"/>
      <c r="H23" s="174">
        <f t="shared" si="0"/>
        <v>0</v>
      </c>
    </row>
    <row r="24" spans="1:8" s="144" customFormat="1" ht="13.5" customHeight="1" x14ac:dyDescent="0.2">
      <c r="A24" s="171">
        <v>9</v>
      </c>
      <c r="B24" s="172" t="s">
        <v>191</v>
      </c>
      <c r="C24" s="172" t="s">
        <v>238</v>
      </c>
      <c r="D24" s="172" t="s">
        <v>239</v>
      </c>
      <c r="E24" s="172" t="s">
        <v>0</v>
      </c>
      <c r="F24" s="173">
        <v>42</v>
      </c>
      <c r="G24" s="174"/>
      <c r="H24" s="174">
        <f t="shared" si="0"/>
        <v>0</v>
      </c>
    </row>
    <row r="25" spans="1:8" s="144" customFormat="1" ht="24" customHeight="1" x14ac:dyDescent="0.2">
      <c r="A25" s="171">
        <v>10</v>
      </c>
      <c r="B25" s="172" t="s">
        <v>191</v>
      </c>
      <c r="C25" s="172" t="s">
        <v>240</v>
      </c>
      <c r="D25" s="172" t="s">
        <v>241</v>
      </c>
      <c r="E25" s="172" t="s">
        <v>159</v>
      </c>
      <c r="F25" s="173">
        <v>6</v>
      </c>
      <c r="G25" s="174"/>
      <c r="H25" s="174">
        <f t="shared" si="0"/>
        <v>0</v>
      </c>
    </row>
    <row r="26" spans="1:8" s="144" customFormat="1" ht="24" customHeight="1" x14ac:dyDescent="0.2">
      <c r="A26" s="171">
        <v>11</v>
      </c>
      <c r="B26" s="172" t="s">
        <v>191</v>
      </c>
      <c r="C26" s="172" t="s">
        <v>242</v>
      </c>
      <c r="D26" s="172" t="s">
        <v>243</v>
      </c>
      <c r="E26" s="172" t="s">
        <v>244</v>
      </c>
      <c r="F26" s="173">
        <v>333.66399999999999</v>
      </c>
      <c r="G26" s="174"/>
      <c r="H26" s="174">
        <f t="shared" si="0"/>
        <v>0</v>
      </c>
    </row>
    <row r="27" spans="1:8" s="144" customFormat="1" ht="28.5" customHeight="1" x14ac:dyDescent="0.2">
      <c r="A27" s="167"/>
      <c r="B27" s="168"/>
      <c r="C27" s="168" t="s">
        <v>245</v>
      </c>
      <c r="D27" s="168" t="s">
        <v>246</v>
      </c>
      <c r="E27" s="168"/>
      <c r="F27" s="169"/>
      <c r="G27" s="170"/>
      <c r="H27" s="170"/>
    </row>
    <row r="28" spans="1:8" s="144" customFormat="1" ht="24" customHeight="1" x14ac:dyDescent="0.2">
      <c r="A28" s="171">
        <v>12</v>
      </c>
      <c r="B28" s="172" t="s">
        <v>191</v>
      </c>
      <c r="C28" s="172" t="s">
        <v>247</v>
      </c>
      <c r="D28" s="172" t="s">
        <v>248</v>
      </c>
      <c r="E28" s="172" t="s">
        <v>0</v>
      </c>
      <c r="F28" s="173">
        <v>130</v>
      </c>
      <c r="G28" s="174"/>
      <c r="H28" s="174">
        <f>G28*F28</f>
        <v>0</v>
      </c>
    </row>
    <row r="29" spans="1:8" s="144" customFormat="1" ht="13.5" customHeight="1" x14ac:dyDescent="0.2">
      <c r="A29" s="175"/>
      <c r="B29" s="176"/>
      <c r="C29" s="176"/>
      <c r="D29" s="176" t="s">
        <v>227</v>
      </c>
      <c r="E29" s="176"/>
      <c r="F29" s="177">
        <v>18</v>
      </c>
      <c r="G29" s="178"/>
      <c r="H29" s="178"/>
    </row>
    <row r="30" spans="1:8" s="144" customFormat="1" ht="13.5" customHeight="1" x14ac:dyDescent="0.2">
      <c r="A30" s="175"/>
      <c r="B30" s="176"/>
      <c r="C30" s="176"/>
      <c r="D30" s="176" t="s">
        <v>249</v>
      </c>
      <c r="E30" s="176"/>
      <c r="F30" s="177">
        <v>112</v>
      </c>
      <c r="G30" s="178"/>
      <c r="H30" s="178"/>
    </row>
    <row r="31" spans="1:8" s="144" customFormat="1" ht="13.5" customHeight="1" x14ac:dyDescent="0.2">
      <c r="A31" s="179"/>
      <c r="B31" s="180"/>
      <c r="C31" s="180"/>
      <c r="D31" s="180" t="s">
        <v>158</v>
      </c>
      <c r="E31" s="180"/>
      <c r="F31" s="181">
        <v>130</v>
      </c>
      <c r="G31" s="182"/>
      <c r="H31" s="182"/>
    </row>
    <row r="32" spans="1:8" s="144" customFormat="1" ht="24" customHeight="1" x14ac:dyDescent="0.2">
      <c r="A32" s="171">
        <v>13</v>
      </c>
      <c r="B32" s="172" t="s">
        <v>191</v>
      </c>
      <c r="C32" s="172" t="s">
        <v>250</v>
      </c>
      <c r="D32" s="172" t="s">
        <v>251</v>
      </c>
      <c r="E32" s="172" t="s">
        <v>0</v>
      </c>
      <c r="F32" s="173">
        <v>55</v>
      </c>
      <c r="G32" s="174"/>
      <c r="H32" s="174">
        <f t="shared" ref="H32:H43" si="1">G32*F32</f>
        <v>0</v>
      </c>
    </row>
    <row r="33" spans="1:8" s="144" customFormat="1" ht="24" customHeight="1" x14ac:dyDescent="0.2">
      <c r="A33" s="171">
        <v>14</v>
      </c>
      <c r="B33" s="172" t="s">
        <v>191</v>
      </c>
      <c r="C33" s="172" t="s">
        <v>252</v>
      </c>
      <c r="D33" s="172" t="s">
        <v>253</v>
      </c>
      <c r="E33" s="172" t="s">
        <v>0</v>
      </c>
      <c r="F33" s="173">
        <v>6</v>
      </c>
      <c r="G33" s="174"/>
      <c r="H33" s="174">
        <f t="shared" si="1"/>
        <v>0</v>
      </c>
    </row>
    <row r="34" spans="1:8" s="144" customFormat="1" ht="24" customHeight="1" x14ac:dyDescent="0.2">
      <c r="A34" s="171">
        <v>15</v>
      </c>
      <c r="B34" s="172" t="s">
        <v>191</v>
      </c>
      <c r="C34" s="172" t="s">
        <v>254</v>
      </c>
      <c r="D34" s="172" t="s">
        <v>255</v>
      </c>
      <c r="E34" s="172" t="s">
        <v>0</v>
      </c>
      <c r="F34" s="173">
        <v>55</v>
      </c>
      <c r="G34" s="174"/>
      <c r="H34" s="174">
        <f t="shared" si="1"/>
        <v>0</v>
      </c>
    </row>
    <row r="35" spans="1:8" s="144" customFormat="1" ht="13.5" customHeight="1" x14ac:dyDescent="0.2">
      <c r="A35" s="183">
        <v>16</v>
      </c>
      <c r="B35" s="184" t="s">
        <v>256</v>
      </c>
      <c r="C35" s="184" t="s">
        <v>257</v>
      </c>
      <c r="D35" s="184" t="s">
        <v>258</v>
      </c>
      <c r="E35" s="184" t="s">
        <v>0</v>
      </c>
      <c r="F35" s="185">
        <v>55</v>
      </c>
      <c r="G35" s="186"/>
      <c r="H35" s="174">
        <f t="shared" si="1"/>
        <v>0</v>
      </c>
    </row>
    <row r="36" spans="1:8" s="144" customFormat="1" ht="24" customHeight="1" x14ac:dyDescent="0.2">
      <c r="A36" s="171">
        <v>17</v>
      </c>
      <c r="B36" s="172" t="s">
        <v>191</v>
      </c>
      <c r="C36" s="172" t="s">
        <v>259</v>
      </c>
      <c r="D36" s="172" t="s">
        <v>260</v>
      </c>
      <c r="E36" s="172" t="s">
        <v>204</v>
      </c>
      <c r="F36" s="173">
        <v>3</v>
      </c>
      <c r="G36" s="174"/>
      <c r="H36" s="174">
        <f t="shared" si="1"/>
        <v>0</v>
      </c>
    </row>
    <row r="37" spans="1:8" s="144" customFormat="1" ht="24" customHeight="1" x14ac:dyDescent="0.2">
      <c r="A37" s="171">
        <v>18</v>
      </c>
      <c r="B37" s="172" t="s">
        <v>191</v>
      </c>
      <c r="C37" s="172" t="s">
        <v>261</v>
      </c>
      <c r="D37" s="172" t="s">
        <v>262</v>
      </c>
      <c r="E37" s="172" t="s">
        <v>0</v>
      </c>
      <c r="F37" s="173">
        <v>55</v>
      </c>
      <c r="G37" s="174"/>
      <c r="H37" s="174">
        <f t="shared" si="1"/>
        <v>0</v>
      </c>
    </row>
    <row r="38" spans="1:8" s="144" customFormat="1" ht="13.5" customHeight="1" x14ac:dyDescent="0.2">
      <c r="A38" s="171">
        <v>19</v>
      </c>
      <c r="B38" s="172" t="s">
        <v>191</v>
      </c>
      <c r="C38" s="172" t="s">
        <v>263</v>
      </c>
      <c r="D38" s="172" t="s">
        <v>264</v>
      </c>
      <c r="E38" s="172" t="s">
        <v>165</v>
      </c>
      <c r="F38" s="173">
        <v>7</v>
      </c>
      <c r="G38" s="174"/>
      <c r="H38" s="174">
        <f t="shared" si="1"/>
        <v>0</v>
      </c>
    </row>
    <row r="39" spans="1:8" s="144" customFormat="1" ht="13.5" customHeight="1" x14ac:dyDescent="0.2">
      <c r="A39" s="171">
        <v>20</v>
      </c>
      <c r="B39" s="172" t="s">
        <v>191</v>
      </c>
      <c r="C39" s="172" t="s">
        <v>265</v>
      </c>
      <c r="D39" s="172" t="s">
        <v>266</v>
      </c>
      <c r="E39" s="172" t="s">
        <v>165</v>
      </c>
      <c r="F39" s="173">
        <v>16</v>
      </c>
      <c r="G39" s="174"/>
      <c r="H39" s="174">
        <f t="shared" si="1"/>
        <v>0</v>
      </c>
    </row>
    <row r="40" spans="1:8" s="144" customFormat="1" ht="13.5" customHeight="1" x14ac:dyDescent="0.2">
      <c r="A40" s="171">
        <v>21</v>
      </c>
      <c r="B40" s="172" t="s">
        <v>191</v>
      </c>
      <c r="C40" s="172" t="s">
        <v>267</v>
      </c>
      <c r="D40" s="172" t="s">
        <v>268</v>
      </c>
      <c r="E40" s="172" t="s">
        <v>165</v>
      </c>
      <c r="F40" s="173">
        <v>12</v>
      </c>
      <c r="G40" s="174"/>
      <c r="H40" s="174">
        <f t="shared" si="1"/>
        <v>0</v>
      </c>
    </row>
    <row r="41" spans="1:8" s="144" customFormat="1" ht="13.5" customHeight="1" x14ac:dyDescent="0.2">
      <c r="A41" s="171">
        <v>22</v>
      </c>
      <c r="B41" s="172" t="s">
        <v>191</v>
      </c>
      <c r="C41" s="172" t="s">
        <v>269</v>
      </c>
      <c r="D41" s="172" t="s">
        <v>270</v>
      </c>
      <c r="E41" s="172" t="s">
        <v>0</v>
      </c>
      <c r="F41" s="173">
        <v>55</v>
      </c>
      <c r="G41" s="174"/>
      <c r="H41" s="174">
        <f t="shared" si="1"/>
        <v>0</v>
      </c>
    </row>
    <row r="42" spans="1:8" s="144" customFormat="1" ht="24" customHeight="1" x14ac:dyDescent="0.2">
      <c r="A42" s="171">
        <v>23</v>
      </c>
      <c r="B42" s="172" t="s">
        <v>191</v>
      </c>
      <c r="C42" s="172" t="s">
        <v>271</v>
      </c>
      <c r="D42" s="172" t="s">
        <v>272</v>
      </c>
      <c r="E42" s="172" t="s">
        <v>159</v>
      </c>
      <c r="F42" s="173">
        <v>5.8000000000000003E-2</v>
      </c>
      <c r="G42" s="174"/>
      <c r="H42" s="174">
        <f t="shared" si="1"/>
        <v>0</v>
      </c>
    </row>
    <row r="43" spans="1:8" s="144" customFormat="1" ht="24" customHeight="1" x14ac:dyDescent="0.2">
      <c r="A43" s="171">
        <v>24</v>
      </c>
      <c r="B43" s="172" t="s">
        <v>191</v>
      </c>
      <c r="C43" s="172" t="s">
        <v>273</v>
      </c>
      <c r="D43" s="172" t="s">
        <v>274</v>
      </c>
      <c r="E43" s="172" t="s">
        <v>159</v>
      </c>
      <c r="F43" s="173">
        <v>5.8000000000000003E-2</v>
      </c>
      <c r="G43" s="174"/>
      <c r="H43" s="174">
        <f t="shared" si="1"/>
        <v>0</v>
      </c>
    </row>
    <row r="44" spans="1:8" s="144" customFormat="1" ht="28.5" customHeight="1" x14ac:dyDescent="0.2">
      <c r="A44" s="167"/>
      <c r="B44" s="168"/>
      <c r="C44" s="168" t="s">
        <v>275</v>
      </c>
      <c r="D44" s="168" t="s">
        <v>276</v>
      </c>
      <c r="E44" s="168"/>
      <c r="F44" s="169"/>
      <c r="G44" s="170"/>
      <c r="H44" s="170"/>
    </row>
    <row r="45" spans="1:8" s="144" customFormat="1" ht="24" customHeight="1" x14ac:dyDescent="0.2">
      <c r="A45" s="171">
        <v>25</v>
      </c>
      <c r="B45" s="172" t="s">
        <v>191</v>
      </c>
      <c r="C45" s="172" t="s">
        <v>277</v>
      </c>
      <c r="D45" s="172" t="s">
        <v>278</v>
      </c>
      <c r="E45" s="172" t="s">
        <v>204</v>
      </c>
      <c r="F45" s="173">
        <v>12</v>
      </c>
      <c r="G45" s="174"/>
      <c r="H45" s="174">
        <f t="shared" ref="H45:H53" si="2">G45*F45</f>
        <v>0</v>
      </c>
    </row>
    <row r="46" spans="1:8" s="144" customFormat="1" ht="24" customHeight="1" x14ac:dyDescent="0.2">
      <c r="A46" s="171">
        <v>26</v>
      </c>
      <c r="B46" s="172" t="s">
        <v>191</v>
      </c>
      <c r="C46" s="172" t="s">
        <v>279</v>
      </c>
      <c r="D46" s="172" t="s">
        <v>280</v>
      </c>
      <c r="E46" s="172" t="s">
        <v>204</v>
      </c>
      <c r="F46" s="173">
        <v>6</v>
      </c>
      <c r="G46" s="174"/>
      <c r="H46" s="174">
        <f t="shared" si="2"/>
        <v>0</v>
      </c>
    </row>
    <row r="47" spans="1:8" s="144" customFormat="1" ht="24" customHeight="1" x14ac:dyDescent="0.2">
      <c r="A47" s="171">
        <v>27</v>
      </c>
      <c r="B47" s="172" t="s">
        <v>191</v>
      </c>
      <c r="C47" s="172" t="s">
        <v>281</v>
      </c>
      <c r="D47" s="172" t="s">
        <v>282</v>
      </c>
      <c r="E47" s="172" t="s">
        <v>204</v>
      </c>
      <c r="F47" s="173">
        <v>1</v>
      </c>
      <c r="G47" s="174"/>
      <c r="H47" s="174">
        <f t="shared" si="2"/>
        <v>0</v>
      </c>
    </row>
    <row r="48" spans="1:8" s="144" customFormat="1" ht="24" customHeight="1" x14ac:dyDescent="0.2">
      <c r="A48" s="171">
        <v>28</v>
      </c>
      <c r="B48" s="172" t="s">
        <v>191</v>
      </c>
      <c r="C48" s="172" t="s">
        <v>283</v>
      </c>
      <c r="D48" s="172" t="s">
        <v>284</v>
      </c>
      <c r="E48" s="172" t="s">
        <v>204</v>
      </c>
      <c r="F48" s="173">
        <v>3</v>
      </c>
      <c r="G48" s="174"/>
      <c r="H48" s="174">
        <f t="shared" si="2"/>
        <v>0</v>
      </c>
    </row>
    <row r="49" spans="1:8" s="144" customFormat="1" ht="24" customHeight="1" x14ac:dyDescent="0.2">
      <c r="A49" s="171">
        <v>29</v>
      </c>
      <c r="B49" s="172" t="s">
        <v>191</v>
      </c>
      <c r="C49" s="172" t="s">
        <v>285</v>
      </c>
      <c r="D49" s="172" t="s">
        <v>286</v>
      </c>
      <c r="E49" s="172" t="s">
        <v>159</v>
      </c>
      <c r="F49" s="173">
        <v>1</v>
      </c>
      <c r="G49" s="174"/>
      <c r="H49" s="174">
        <f t="shared" si="2"/>
        <v>0</v>
      </c>
    </row>
    <row r="50" spans="1:8" s="144" customFormat="1" ht="24" customHeight="1" x14ac:dyDescent="0.2">
      <c r="A50" s="171">
        <v>30</v>
      </c>
      <c r="B50" s="172" t="s">
        <v>191</v>
      </c>
      <c r="C50" s="172" t="s">
        <v>287</v>
      </c>
      <c r="D50" s="172" t="s">
        <v>288</v>
      </c>
      <c r="E50" s="172" t="s">
        <v>204</v>
      </c>
      <c r="F50" s="173">
        <v>12</v>
      </c>
      <c r="G50" s="174"/>
      <c r="H50" s="174">
        <f t="shared" si="2"/>
        <v>0</v>
      </c>
    </row>
    <row r="51" spans="1:8" s="144" customFormat="1" ht="24" customHeight="1" x14ac:dyDescent="0.2">
      <c r="A51" s="171">
        <v>31</v>
      </c>
      <c r="B51" s="172" t="s">
        <v>191</v>
      </c>
      <c r="C51" s="172" t="s">
        <v>289</v>
      </c>
      <c r="D51" s="172" t="s">
        <v>290</v>
      </c>
      <c r="E51" s="172" t="s">
        <v>204</v>
      </c>
      <c r="F51" s="173">
        <v>6</v>
      </c>
      <c r="G51" s="174"/>
      <c r="H51" s="174">
        <f t="shared" si="2"/>
        <v>0</v>
      </c>
    </row>
    <row r="52" spans="1:8" s="144" customFormat="1" ht="24" customHeight="1" x14ac:dyDescent="0.2">
      <c r="A52" s="171">
        <v>32</v>
      </c>
      <c r="B52" s="172" t="s">
        <v>191</v>
      </c>
      <c r="C52" s="172" t="s">
        <v>291</v>
      </c>
      <c r="D52" s="172" t="s">
        <v>292</v>
      </c>
      <c r="E52" s="172" t="s">
        <v>204</v>
      </c>
      <c r="F52" s="173">
        <v>3</v>
      </c>
      <c r="G52" s="174"/>
      <c r="H52" s="174">
        <f t="shared" si="2"/>
        <v>0</v>
      </c>
    </row>
    <row r="53" spans="1:8" s="144" customFormat="1" ht="24" customHeight="1" x14ac:dyDescent="0.2">
      <c r="A53" s="171">
        <v>33</v>
      </c>
      <c r="B53" s="172" t="s">
        <v>191</v>
      </c>
      <c r="C53" s="172" t="s">
        <v>293</v>
      </c>
      <c r="D53" s="172" t="s">
        <v>294</v>
      </c>
      <c r="E53" s="172" t="s">
        <v>159</v>
      </c>
      <c r="F53" s="173">
        <v>0.12</v>
      </c>
      <c r="G53" s="174"/>
      <c r="H53" s="174">
        <f t="shared" si="2"/>
        <v>0</v>
      </c>
    </row>
    <row r="54" spans="1:8" s="144" customFormat="1" ht="28.5" customHeight="1" x14ac:dyDescent="0.2">
      <c r="A54" s="167"/>
      <c r="B54" s="168"/>
      <c r="C54" s="168" t="s">
        <v>295</v>
      </c>
      <c r="D54" s="168" t="s">
        <v>296</v>
      </c>
      <c r="E54" s="168"/>
      <c r="F54" s="169"/>
      <c r="G54" s="170"/>
      <c r="H54" s="170"/>
    </row>
    <row r="55" spans="1:8" s="144" customFormat="1" ht="24" customHeight="1" x14ac:dyDescent="0.2">
      <c r="A55" s="171">
        <v>34</v>
      </c>
      <c r="B55" s="172" t="s">
        <v>295</v>
      </c>
      <c r="C55" s="172" t="s">
        <v>297</v>
      </c>
      <c r="D55" s="172" t="s">
        <v>298</v>
      </c>
      <c r="E55" s="172" t="s">
        <v>165</v>
      </c>
      <c r="F55" s="173">
        <v>6</v>
      </c>
      <c r="G55" s="174"/>
      <c r="H55" s="174">
        <f t="shared" ref="H55:H58" si="3">G55*F55</f>
        <v>0</v>
      </c>
    </row>
    <row r="56" spans="1:8" s="144" customFormat="1" ht="13.5" customHeight="1" x14ac:dyDescent="0.2">
      <c r="A56" s="183">
        <v>35</v>
      </c>
      <c r="B56" s="184" t="s">
        <v>299</v>
      </c>
      <c r="C56" s="184" t="s">
        <v>300</v>
      </c>
      <c r="D56" s="184" t="s">
        <v>301</v>
      </c>
      <c r="E56" s="184" t="s">
        <v>12</v>
      </c>
      <c r="F56" s="185">
        <v>6</v>
      </c>
      <c r="G56" s="186"/>
      <c r="H56" s="174">
        <f t="shared" si="3"/>
        <v>0</v>
      </c>
    </row>
    <row r="57" spans="1:8" s="144" customFormat="1" ht="24" customHeight="1" x14ac:dyDescent="0.2">
      <c r="A57" s="171">
        <v>36</v>
      </c>
      <c r="B57" s="172" t="s">
        <v>295</v>
      </c>
      <c r="C57" s="172" t="s">
        <v>302</v>
      </c>
      <c r="D57" s="172" t="s">
        <v>303</v>
      </c>
      <c r="E57" s="172" t="s">
        <v>165</v>
      </c>
      <c r="F57" s="173">
        <v>2</v>
      </c>
      <c r="G57" s="174"/>
      <c r="H57" s="174">
        <f t="shared" si="3"/>
        <v>0</v>
      </c>
    </row>
    <row r="58" spans="1:8" s="144" customFormat="1" ht="13.5" customHeight="1" x14ac:dyDescent="0.2">
      <c r="A58" s="183">
        <v>37</v>
      </c>
      <c r="B58" s="184" t="s">
        <v>299</v>
      </c>
      <c r="C58" s="184" t="s">
        <v>304</v>
      </c>
      <c r="D58" s="184" t="s">
        <v>305</v>
      </c>
      <c r="E58" s="184" t="s">
        <v>12</v>
      </c>
      <c r="F58" s="185">
        <v>2</v>
      </c>
      <c r="G58" s="186"/>
      <c r="H58" s="174">
        <f t="shared" si="3"/>
        <v>0</v>
      </c>
    </row>
    <row r="59" spans="1:8" s="144" customFormat="1" ht="19.899999999999999" customHeight="1" x14ac:dyDescent="0.25">
      <c r="A59" s="163"/>
      <c r="B59" s="164"/>
      <c r="C59" s="164" t="s">
        <v>1115</v>
      </c>
      <c r="D59" s="164" t="s">
        <v>1116</v>
      </c>
      <c r="E59" s="164"/>
      <c r="F59" s="165"/>
      <c r="G59" s="166"/>
      <c r="H59" s="166"/>
    </row>
    <row r="60" spans="1:8" s="144" customFormat="1" ht="18" customHeight="1" x14ac:dyDescent="0.2">
      <c r="A60" s="167"/>
      <c r="B60" s="168"/>
      <c r="C60" s="168" t="s">
        <v>1117</v>
      </c>
      <c r="D60" s="168" t="s">
        <v>1118</v>
      </c>
      <c r="E60" s="168"/>
      <c r="F60" s="169"/>
      <c r="G60" s="170"/>
      <c r="H60" s="170"/>
    </row>
    <row r="61" spans="1:8" s="144" customFormat="1" ht="24" customHeight="1" x14ac:dyDescent="0.2">
      <c r="A61" s="171">
        <v>38</v>
      </c>
      <c r="B61" s="172" t="s">
        <v>1119</v>
      </c>
      <c r="C61" s="172" t="s">
        <v>1120</v>
      </c>
      <c r="D61" s="172" t="s">
        <v>1121</v>
      </c>
      <c r="E61" s="172" t="s">
        <v>165</v>
      </c>
      <c r="F61" s="173">
        <v>6</v>
      </c>
      <c r="G61" s="174"/>
      <c r="H61" s="174">
        <f t="shared" ref="H61:H74" si="4">G61*F61</f>
        <v>0</v>
      </c>
    </row>
    <row r="62" spans="1:8" s="144" customFormat="1" ht="24" customHeight="1" x14ac:dyDescent="0.2">
      <c r="A62" s="171">
        <v>39</v>
      </c>
      <c r="B62" s="172" t="s">
        <v>1119</v>
      </c>
      <c r="C62" s="172" t="s">
        <v>1122</v>
      </c>
      <c r="D62" s="172" t="s">
        <v>1123</v>
      </c>
      <c r="E62" s="172" t="s">
        <v>165</v>
      </c>
      <c r="F62" s="173">
        <v>1</v>
      </c>
      <c r="G62" s="174"/>
      <c r="H62" s="174">
        <f t="shared" si="4"/>
        <v>0</v>
      </c>
    </row>
    <row r="63" spans="1:8" s="144" customFormat="1" ht="24" customHeight="1" x14ac:dyDescent="0.2">
      <c r="A63" s="171">
        <v>40</v>
      </c>
      <c r="B63" s="172" t="s">
        <v>1119</v>
      </c>
      <c r="C63" s="172" t="s">
        <v>1124</v>
      </c>
      <c r="D63" s="172" t="s">
        <v>1125</v>
      </c>
      <c r="E63" s="172" t="s">
        <v>165</v>
      </c>
      <c r="F63" s="173">
        <v>4</v>
      </c>
      <c r="G63" s="174"/>
      <c r="H63" s="174">
        <f t="shared" si="4"/>
        <v>0</v>
      </c>
    </row>
    <row r="64" spans="1:8" s="144" customFormat="1" ht="13.5" customHeight="1" x14ac:dyDescent="0.2">
      <c r="A64" s="171">
        <v>41</v>
      </c>
      <c r="B64" s="172" t="s">
        <v>1119</v>
      </c>
      <c r="C64" s="172" t="s">
        <v>1126</v>
      </c>
      <c r="D64" s="172" t="s">
        <v>1127</v>
      </c>
      <c r="E64" s="172" t="s">
        <v>165</v>
      </c>
      <c r="F64" s="173">
        <v>4</v>
      </c>
      <c r="G64" s="174"/>
      <c r="H64" s="174">
        <f t="shared" si="4"/>
        <v>0</v>
      </c>
    </row>
    <row r="65" spans="1:8" s="144" customFormat="1" ht="13.5" customHeight="1" x14ac:dyDescent="0.2">
      <c r="A65" s="171">
        <v>42</v>
      </c>
      <c r="B65" s="172" t="s">
        <v>1119</v>
      </c>
      <c r="C65" s="172" t="s">
        <v>1128</v>
      </c>
      <c r="D65" s="172" t="s">
        <v>1129</v>
      </c>
      <c r="E65" s="172" t="s">
        <v>0</v>
      </c>
      <c r="F65" s="173">
        <v>148</v>
      </c>
      <c r="G65" s="174"/>
      <c r="H65" s="174">
        <f t="shared" si="4"/>
        <v>0</v>
      </c>
    </row>
    <row r="66" spans="1:8" s="144" customFormat="1" ht="24" customHeight="1" x14ac:dyDescent="0.2">
      <c r="A66" s="183">
        <v>43</v>
      </c>
      <c r="B66" s="184" t="s">
        <v>1130</v>
      </c>
      <c r="C66" s="184" t="s">
        <v>1131</v>
      </c>
      <c r="D66" s="184" t="s">
        <v>1132</v>
      </c>
      <c r="E66" s="184" t="s">
        <v>0</v>
      </c>
      <c r="F66" s="185">
        <v>148</v>
      </c>
      <c r="G66" s="186"/>
      <c r="H66" s="174">
        <f t="shared" si="4"/>
        <v>0</v>
      </c>
    </row>
    <row r="67" spans="1:8" s="144" customFormat="1" ht="24" customHeight="1" x14ac:dyDescent="0.2">
      <c r="A67" s="171">
        <v>44</v>
      </c>
      <c r="B67" s="172" t="s">
        <v>1119</v>
      </c>
      <c r="C67" s="172" t="s">
        <v>1128</v>
      </c>
      <c r="D67" s="172" t="s">
        <v>1133</v>
      </c>
      <c r="E67" s="172" t="s">
        <v>0</v>
      </c>
      <c r="F67" s="173">
        <v>16</v>
      </c>
      <c r="G67" s="174"/>
      <c r="H67" s="174">
        <f t="shared" si="4"/>
        <v>0</v>
      </c>
    </row>
    <row r="68" spans="1:8" s="144" customFormat="1" ht="24" customHeight="1" x14ac:dyDescent="0.2">
      <c r="A68" s="183">
        <v>45</v>
      </c>
      <c r="B68" s="184" t="s">
        <v>1130</v>
      </c>
      <c r="C68" s="184" t="s">
        <v>1134</v>
      </c>
      <c r="D68" s="184" t="s">
        <v>1135</v>
      </c>
      <c r="E68" s="184" t="s">
        <v>0</v>
      </c>
      <c r="F68" s="185">
        <v>16</v>
      </c>
      <c r="G68" s="186"/>
      <c r="H68" s="174">
        <f t="shared" si="4"/>
        <v>0</v>
      </c>
    </row>
    <row r="69" spans="1:8" s="144" customFormat="1" ht="24" customHeight="1" x14ac:dyDescent="0.2">
      <c r="A69" s="171">
        <v>46</v>
      </c>
      <c r="B69" s="172" t="s">
        <v>1119</v>
      </c>
      <c r="C69" s="172" t="s">
        <v>1136</v>
      </c>
      <c r="D69" s="172" t="s">
        <v>1137</v>
      </c>
      <c r="E69" s="172" t="s">
        <v>165</v>
      </c>
      <c r="F69" s="173">
        <v>2</v>
      </c>
      <c r="G69" s="174"/>
      <c r="H69" s="174">
        <f t="shared" si="4"/>
        <v>0</v>
      </c>
    </row>
    <row r="70" spans="1:8" s="144" customFormat="1" ht="13.5" customHeight="1" x14ac:dyDescent="0.2">
      <c r="A70" s="171">
        <v>47</v>
      </c>
      <c r="B70" s="172" t="s">
        <v>1119</v>
      </c>
      <c r="C70" s="172" t="s">
        <v>1138</v>
      </c>
      <c r="D70" s="172" t="s">
        <v>1139</v>
      </c>
      <c r="E70" s="172" t="s">
        <v>165</v>
      </c>
      <c r="F70" s="173">
        <v>1</v>
      </c>
      <c r="G70" s="174"/>
      <c r="H70" s="174">
        <f t="shared" si="4"/>
        <v>0</v>
      </c>
    </row>
    <row r="71" spans="1:8" s="144" customFormat="1" ht="13.5" customHeight="1" x14ac:dyDescent="0.2">
      <c r="A71" s="171">
        <v>48</v>
      </c>
      <c r="B71" s="172" t="s">
        <v>1119</v>
      </c>
      <c r="C71" s="172" t="s">
        <v>1140</v>
      </c>
      <c r="D71" s="172" t="s">
        <v>1141</v>
      </c>
      <c r="E71" s="172" t="s">
        <v>165</v>
      </c>
      <c r="F71" s="173">
        <v>1</v>
      </c>
      <c r="G71" s="174"/>
      <c r="H71" s="174">
        <f t="shared" si="4"/>
        <v>0</v>
      </c>
    </row>
    <row r="72" spans="1:8" s="144" customFormat="1" ht="13.5" customHeight="1" x14ac:dyDescent="0.2">
      <c r="A72" s="171">
        <v>49</v>
      </c>
      <c r="B72" s="172" t="s">
        <v>1119</v>
      </c>
      <c r="C72" s="172" t="s">
        <v>1142</v>
      </c>
      <c r="D72" s="172" t="s">
        <v>1143</v>
      </c>
      <c r="E72" s="172" t="s">
        <v>165</v>
      </c>
      <c r="F72" s="173">
        <v>1</v>
      </c>
      <c r="G72" s="174"/>
      <c r="H72" s="174">
        <f t="shared" si="4"/>
        <v>0</v>
      </c>
    </row>
    <row r="73" spans="1:8" s="144" customFormat="1" ht="13.5" customHeight="1" x14ac:dyDescent="0.2">
      <c r="A73" s="171">
        <v>50</v>
      </c>
      <c r="B73" s="172" t="s">
        <v>1119</v>
      </c>
      <c r="C73" s="172" t="s">
        <v>1144</v>
      </c>
      <c r="D73" s="172" t="s">
        <v>1145</v>
      </c>
      <c r="E73" s="172" t="s">
        <v>165</v>
      </c>
      <c r="F73" s="173">
        <v>1</v>
      </c>
      <c r="G73" s="174"/>
      <c r="H73" s="174">
        <f t="shared" si="4"/>
        <v>0</v>
      </c>
    </row>
    <row r="74" spans="1:8" s="144" customFormat="1" ht="13.5" customHeight="1" x14ac:dyDescent="0.2">
      <c r="A74" s="171">
        <v>51</v>
      </c>
      <c r="B74" s="172" t="s">
        <v>1119</v>
      </c>
      <c r="C74" s="172" t="s">
        <v>1146</v>
      </c>
      <c r="D74" s="172" t="s">
        <v>1147</v>
      </c>
      <c r="E74" s="172" t="s">
        <v>165</v>
      </c>
      <c r="F74" s="173">
        <v>4</v>
      </c>
      <c r="G74" s="174"/>
      <c r="H74" s="174">
        <f t="shared" si="4"/>
        <v>0</v>
      </c>
    </row>
    <row r="75" spans="1:8" s="144" customFormat="1" ht="30.75" customHeight="1" x14ac:dyDescent="0.25">
      <c r="A75" s="163"/>
      <c r="B75" s="164"/>
      <c r="C75" s="164" t="s">
        <v>807</v>
      </c>
      <c r="D75" s="164" t="s">
        <v>1148</v>
      </c>
      <c r="E75" s="164"/>
      <c r="F75" s="165"/>
      <c r="G75" s="166"/>
      <c r="H75" s="166"/>
    </row>
    <row r="76" spans="1:8" s="144" customFormat="1" ht="13.5" customHeight="1" x14ac:dyDescent="0.2">
      <c r="A76" s="171">
        <v>52</v>
      </c>
      <c r="B76" s="172" t="s">
        <v>807</v>
      </c>
      <c r="C76" s="172" t="s">
        <v>809</v>
      </c>
      <c r="D76" s="172" t="s">
        <v>810</v>
      </c>
      <c r="E76" s="172" t="s">
        <v>707</v>
      </c>
      <c r="F76" s="173">
        <v>100</v>
      </c>
      <c r="G76" s="174"/>
      <c r="H76" s="174">
        <f t="shared" ref="H76:H78" si="5">G76*F76</f>
        <v>0</v>
      </c>
    </row>
    <row r="77" spans="1:8" s="144" customFormat="1" ht="13.5" customHeight="1" x14ac:dyDescent="0.2">
      <c r="A77" s="171">
        <v>53</v>
      </c>
      <c r="B77" s="172" t="s">
        <v>807</v>
      </c>
      <c r="C77" s="172" t="s">
        <v>811</v>
      </c>
      <c r="D77" s="172" t="s">
        <v>812</v>
      </c>
      <c r="E77" s="172" t="s">
        <v>707</v>
      </c>
      <c r="F77" s="173">
        <v>100</v>
      </c>
      <c r="G77" s="174"/>
      <c r="H77" s="174">
        <f t="shared" si="5"/>
        <v>0</v>
      </c>
    </row>
    <row r="78" spans="1:8" s="144" customFormat="1" ht="13.5" customHeight="1" x14ac:dyDescent="0.2">
      <c r="A78" s="171">
        <v>54</v>
      </c>
      <c r="B78" s="172" t="s">
        <v>807</v>
      </c>
      <c r="C78" s="172" t="s">
        <v>1149</v>
      </c>
      <c r="D78" s="172" t="s">
        <v>1150</v>
      </c>
      <c r="E78" s="172" t="s">
        <v>707</v>
      </c>
      <c r="F78" s="173">
        <v>50</v>
      </c>
      <c r="G78" s="174"/>
      <c r="H78" s="174">
        <f t="shared" si="5"/>
        <v>0</v>
      </c>
    </row>
    <row r="79" spans="1:8" s="144" customFormat="1" ht="13.5" customHeight="1" x14ac:dyDescent="0.2">
      <c r="A79" s="171">
        <v>55</v>
      </c>
      <c r="B79" s="172" t="s">
        <v>807</v>
      </c>
      <c r="C79" s="172" t="s">
        <v>1151</v>
      </c>
      <c r="D79" s="172" t="s">
        <v>1152</v>
      </c>
      <c r="E79" s="172" t="s">
        <v>707</v>
      </c>
      <c r="F79" s="173">
        <v>50</v>
      </c>
      <c r="G79" s="174"/>
      <c r="H79" s="174">
        <f>G79*F79</f>
        <v>0</v>
      </c>
    </row>
    <row r="80" spans="1:8" s="144" customFormat="1" ht="30.75" customHeight="1" x14ac:dyDescent="0.25">
      <c r="A80" s="187"/>
      <c r="B80" s="188"/>
      <c r="C80" s="188"/>
      <c r="D80" s="188" t="s">
        <v>219</v>
      </c>
      <c r="E80" s="188"/>
      <c r="F80" s="189"/>
      <c r="G80" s="190"/>
      <c r="H80" s="190">
        <f>SUM(H14:H79)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krycí list</vt:lpstr>
      <vt:lpstr>rekapitulace</vt:lpstr>
      <vt:lpstr>stavební úpravy 2.NP</vt:lpstr>
      <vt:lpstr>elektroinstalace</vt:lpstr>
      <vt:lpstr>slaboproud</vt:lpstr>
      <vt:lpstr>vzduchotechnika</vt:lpstr>
      <vt:lpstr>vytápění</vt:lpstr>
      <vt:lpstr>zdravotechnika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Fidler Jiří</dc:creator>
  <cp:lastModifiedBy>Tomáš Bubeník</cp:lastModifiedBy>
  <dcterms:created xsi:type="dcterms:W3CDTF">2018-11-05T16:33:59Z</dcterms:created>
  <dcterms:modified xsi:type="dcterms:W3CDTF">2020-06-15T08:15:03Z</dcterms:modified>
</cp:coreProperties>
</file>